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ctrlProps/ctrlProp19.xml" ContentType="application/vnd.ms-excel.controlproperties+xml"/>
  <Override PartName="/xl/ctrlProps/ctrlProp20.xml" ContentType="application/vnd.ms-excel.controlproperties+xml"/>
  <Override PartName="/xl/drawings/drawing5.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Override PartName="/xl/threadedComments/threadedComment6.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G:\actuarial dept\pricing\rate analyses\03 NL\04 Public\indications &amp; filings\2021\proj 2021Q4\02 filing support\TX\32 Updated Doc\"/>
    </mc:Choice>
  </mc:AlternateContent>
  <bookViews>
    <workbookView xWindow="0" yWindow="0" windowWidth="19200" windowHeight="5025" activeTab="12"/>
  </bookViews>
  <sheets>
    <sheet name="A1" sheetId="22" r:id="rId1"/>
    <sheet name="A2" sheetId="23" r:id="rId2"/>
    <sheet name="A3" sheetId="24" r:id="rId3"/>
    <sheet name="A4" sheetId="25" r:id="rId4"/>
    <sheet name="A5" sheetId="37" r:id="rId5"/>
    <sheet name="A6" sheetId="26" r:id="rId6"/>
    <sheet name="A7" sheetId="28" r:id="rId7"/>
    <sheet name="A8" sheetId="36" r:id="rId8"/>
    <sheet name="A9" sheetId="30" r:id="rId9"/>
    <sheet name="A10" sheetId="31" r:id="rId10"/>
    <sheet name="A11" sheetId="32" r:id="rId11"/>
    <sheet name="A12" sheetId="33" r:id="rId12"/>
    <sheet name="A13" sheetId="35" r:id="rId13"/>
    <sheet name="Publication" sheetId="34" r:id="rId14"/>
  </sheets>
  <externalReferences>
    <externalReference r:id="rId15"/>
    <externalReference r:id="rId16"/>
    <externalReference r:id="rId17"/>
    <externalReference r:id="rId18"/>
    <externalReference r:id="rId19"/>
  </externalReferences>
  <definedNames>
    <definedName name="basis">[1]Sheet1!$E$1:$E$5</definedName>
    <definedName name="Capping" localSheetId="12">#REF!</definedName>
    <definedName name="Capping" localSheetId="4">#REF!</definedName>
    <definedName name="Capping" localSheetId="7">#REF!</definedName>
    <definedName name="Capping">#REF!</definedName>
    <definedName name="CATEGORY">'[2]code-DO NOT DELETE'!$M$1:$M$4</definedName>
    <definedName name="channel">[3]Sheet1!$D$1:$D$4</definedName>
    <definedName name="Class" localSheetId="12">#REF!</definedName>
    <definedName name="Class" localSheetId="4">#REF!</definedName>
    <definedName name="Class" localSheetId="7">#REF!</definedName>
    <definedName name="Class">#REF!</definedName>
    <definedName name="Class2">[3]Sheet1!$H$1:$H$4</definedName>
    <definedName name="CLEAR_TABLE_TYPE" localSheetId="12">#REF!</definedName>
    <definedName name="CLEAR_TABLE_TYPE" localSheetId="4">#REF!</definedName>
    <definedName name="CLEAR_TABLE_TYPE" localSheetId="7">#REF!</definedName>
    <definedName name="CLEAR_TABLE_TYPE">#REF!</definedName>
    <definedName name="Cleartypes" localSheetId="12">#REF!</definedName>
    <definedName name="Cleartypes" localSheetId="4">#REF!</definedName>
    <definedName name="Cleartypes" localSheetId="7">#REF!</definedName>
    <definedName name="Cleartypes">#REF!</definedName>
    <definedName name="COMP2">[3]Sheet1!$M$1:$M$44</definedName>
    <definedName name="Company" localSheetId="12">#REF!</definedName>
    <definedName name="Company" localSheetId="4">#REF!</definedName>
    <definedName name="Company" localSheetId="7">#REF!</definedName>
    <definedName name="Company">#REF!</definedName>
    <definedName name="CompanyList" localSheetId="12">#REF!</definedName>
    <definedName name="CompanyList" localSheetId="4">#REF!</definedName>
    <definedName name="CompanyList" localSheetId="7">#REF!</definedName>
    <definedName name="CompanyList">#REF!</definedName>
    <definedName name="CompanyNames">'[2]code-DO NOT DELETE'!$C$1:$C$49</definedName>
    <definedName name="Coverage">[3]Sheet1!$C$1:$C$7</definedName>
    <definedName name="Day" localSheetId="12">#REF!</definedName>
    <definedName name="Day" localSheetId="4">#REF!</definedName>
    <definedName name="Day" localSheetId="7">#REF!</definedName>
    <definedName name="Day">#REF!</definedName>
    <definedName name="Distribution" localSheetId="12">#REF!</definedName>
    <definedName name="Distribution" localSheetId="4">#REF!</definedName>
    <definedName name="Distribution" localSheetId="7">#REF!</definedName>
    <definedName name="Distribution">#REF!</definedName>
    <definedName name="Filing" localSheetId="12">#REF!</definedName>
    <definedName name="Filing" localSheetId="4">#REF!</definedName>
    <definedName name="Filing" localSheetId="7">#REF!</definedName>
    <definedName name="Filing">#REF!</definedName>
    <definedName name="Filings" localSheetId="12">#REF!</definedName>
    <definedName name="Filings" localSheetId="4">#REF!</definedName>
    <definedName name="Filings" localSheetId="7">#REF!</definedName>
    <definedName name="Filings">#REF!</definedName>
    <definedName name="filingtypes" localSheetId="12">#REF!</definedName>
    <definedName name="filingtypes" localSheetId="4">#REF!</definedName>
    <definedName name="filingtypes" localSheetId="7">#REF!</definedName>
    <definedName name="filingtypes">#REF!</definedName>
    <definedName name="Group" localSheetId="12">#REF!</definedName>
    <definedName name="Group" localSheetId="4">#REF!</definedName>
    <definedName name="Group" localSheetId="7">#REF!</definedName>
    <definedName name="Group">#REF!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ndBen">[3]Sheet1!$P$1:$P$6</definedName>
    <definedName name="Market" localSheetId="12">#REF!</definedName>
    <definedName name="Market" localSheetId="4">#REF!</definedName>
    <definedName name="Market" localSheetId="7">#REF!</definedName>
    <definedName name="Market">#REF!</definedName>
    <definedName name="MISCUSE">'[2]code-DO NOT DELETE'!$O$1:$O$7</definedName>
    <definedName name="Month" localSheetId="12">#REF!</definedName>
    <definedName name="Month" localSheetId="4">#REF!</definedName>
    <definedName name="Month" localSheetId="7">#REF!</definedName>
    <definedName name="Month">#REF!</definedName>
    <definedName name="NA">'[4]Drop Down'!$A$110:$A$112</definedName>
    <definedName name="OptBen">[3]Sheet1!$P$7:$P$11</definedName>
    <definedName name="_xlnm.Print_Area" localSheetId="13">Publication!$A$1:$K$60</definedName>
    <definedName name="RateGroup" localSheetId="12">#REF!</definedName>
    <definedName name="RateGroup" localSheetId="4">#REF!</definedName>
    <definedName name="RateGroup" localSheetId="7">#REF!</definedName>
    <definedName name="RateGroup">#REF!</definedName>
    <definedName name="RFR" localSheetId="12">#REF!</definedName>
    <definedName name="RFR" localSheetId="4">#REF!</definedName>
    <definedName name="RFR" localSheetId="7">#REF!</definedName>
    <definedName name="RFR">#REF!</definedName>
    <definedName name="RFRDue" localSheetId="12">#REF!</definedName>
    <definedName name="RFRDue" localSheetId="4">#REF!</definedName>
    <definedName name="RFRDue" localSheetId="7">#REF!</definedName>
    <definedName name="RFRDue">#REF!</definedName>
    <definedName name="RFRFiled" localSheetId="12">#REF!</definedName>
    <definedName name="RFRFiled" localSheetId="4">#REF!</definedName>
    <definedName name="RFRFiled" localSheetId="7">#REF!</definedName>
    <definedName name="RFRFiled">#REF!</definedName>
    <definedName name="RFRT">[3]Sheet1!$B$1:$B$10</definedName>
    <definedName name="SameAs" localSheetId="12">#REF!</definedName>
    <definedName name="SameAs" localSheetId="4">#REF!</definedName>
    <definedName name="SameAs" localSheetId="7">#REF!</definedName>
    <definedName name="SameAs">#REF!</definedName>
    <definedName name="Selection" localSheetId="12">#REF!</definedName>
    <definedName name="Selection" localSheetId="4">#REF!</definedName>
    <definedName name="Selection" localSheetId="7">#REF!</definedName>
    <definedName name="Selection">#REF!</definedName>
    <definedName name="table">[5]Sheet1!$A$1:$A$8</definedName>
    <definedName name="TABLE_TYPE" localSheetId="12">#REF!</definedName>
    <definedName name="TABLE_TYPE" localSheetId="4">#REF!</definedName>
    <definedName name="TABLE_TYPE" localSheetId="7">#REF!</definedName>
    <definedName name="TABLE_TYPE">#REF!</definedName>
    <definedName name="Type" localSheetId="12">#REF!</definedName>
    <definedName name="Type" localSheetId="4">#REF!</definedName>
    <definedName name="Type" localSheetId="7">#REF!</definedName>
    <definedName name="Type">#REF!</definedName>
    <definedName name="Vehicles" localSheetId="12">#REF!</definedName>
    <definedName name="Vehicles" localSheetId="4">#REF!</definedName>
    <definedName name="Vehicles" localSheetId="7">#REF!</definedName>
    <definedName name="Vehicles">#REF!</definedName>
    <definedName name="WhyUse" localSheetId="12">#REF!</definedName>
    <definedName name="WhyUse" localSheetId="4">#REF!</definedName>
    <definedName name="WhyUse" localSheetId="7">#REF!</definedName>
    <definedName name="WhyUse">#REF!</definedName>
    <definedName name="Year" localSheetId="12">#REF!</definedName>
    <definedName name="Year" localSheetId="4">#REF!</definedName>
    <definedName name="Year" localSheetId="7">#REF!</definedName>
    <definedName name="Year">#REF!</definedName>
    <definedName name="Yes">[1]Sheet1!$N$1:$N$4</definedName>
    <definedName name="YesNo" localSheetId="12">#REF!</definedName>
    <definedName name="YesNo" localSheetId="4">#REF!</definedName>
    <definedName name="YesNo" localSheetId="7">#REF!</definedName>
    <definedName name="YesNo">#REF!</definedName>
    <definedName name="YN">[5]Sheet1!$P$1:$P$2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30" l="1"/>
  <c r="B27" i="30" l="1"/>
  <c r="A24" i="28" l="1"/>
  <c r="C17" i="28"/>
  <c r="C9" i="28"/>
  <c r="G13" i="28"/>
  <c r="E24" i="23"/>
  <c r="E25" i="23" s="1"/>
  <c r="C25" i="23"/>
  <c r="C24" i="23"/>
  <c r="G26" i="30" l="1"/>
  <c r="G21" i="30"/>
  <c r="G20" i="30"/>
  <c r="G18" i="30"/>
  <c r="G13" i="30"/>
  <c r="G12" i="30"/>
  <c r="G10" i="30"/>
  <c r="C22" i="30"/>
  <c r="C14" i="30"/>
  <c r="G25" i="30"/>
  <c r="G24" i="30"/>
  <c r="G23" i="30"/>
  <c r="G22" i="30"/>
  <c r="G19" i="30"/>
  <c r="G17" i="30"/>
  <c r="G16" i="30"/>
  <c r="G15" i="30"/>
  <c r="G14" i="30"/>
  <c r="G11" i="30"/>
  <c r="C20" i="30"/>
  <c r="C26" i="30"/>
  <c r="C25" i="30"/>
  <c r="C24" i="30"/>
  <c r="C21" i="30"/>
  <c r="C19" i="30"/>
  <c r="C18" i="30"/>
  <c r="C17" i="30"/>
  <c r="C16" i="30"/>
  <c r="C13" i="30"/>
  <c r="C11" i="30"/>
  <c r="C10" i="30"/>
  <c r="G27" i="30" l="1"/>
  <c r="C15" i="30"/>
  <c r="C23" i="30"/>
  <c r="C12" i="30"/>
  <c r="C27" i="30" l="1"/>
  <c r="I50" i="37"/>
  <c r="I49" i="37"/>
  <c r="I48" i="37"/>
  <c r="I47" i="37"/>
  <c r="I42" i="37"/>
  <c r="I41" i="37"/>
  <c r="M45" i="37"/>
  <c r="M44" i="37"/>
  <c r="M43" i="37"/>
  <c r="M42" i="37"/>
  <c r="M41" i="37"/>
  <c r="M40" i="37"/>
  <c r="M39" i="37"/>
  <c r="M38" i="37"/>
  <c r="M37" i="37"/>
  <c r="M36" i="37"/>
  <c r="M35" i="37"/>
  <c r="Q34" i="37"/>
  <c r="P34" i="37"/>
  <c r="O34" i="37"/>
  <c r="N34" i="37"/>
  <c r="I22" i="37"/>
  <c r="I23" i="37"/>
  <c r="I21" i="37"/>
  <c r="I20" i="37" l="1"/>
  <c r="I15" i="37"/>
  <c r="I14" i="37"/>
  <c r="M13" i="37"/>
  <c r="M14" i="37"/>
  <c r="M15" i="37"/>
  <c r="M16" i="37"/>
  <c r="M17" i="37"/>
  <c r="M18" i="37"/>
  <c r="M9" i="37"/>
  <c r="M10" i="37"/>
  <c r="M11" i="37"/>
  <c r="M12" i="37"/>
  <c r="M8" i="37"/>
  <c r="O7" i="37"/>
  <c r="Q7" i="37"/>
  <c r="P7" i="37"/>
  <c r="N7" i="37"/>
  <c r="E49" i="37" l="1"/>
  <c r="E47" i="37"/>
  <c r="E42" i="37"/>
  <c r="E15" i="37"/>
  <c r="E14" i="37"/>
  <c r="E22" i="37"/>
  <c r="E20" i="37"/>
  <c r="E50" i="37"/>
  <c r="E48" i="37"/>
  <c r="E41" i="37"/>
  <c r="E21" i="37"/>
  <c r="E23" i="37"/>
  <c r="G22" i="37"/>
  <c r="G42" i="37"/>
  <c r="G23" i="37"/>
  <c r="G21" i="37"/>
  <c r="G50" i="37"/>
  <c r="G48" i="37"/>
  <c r="G41" i="37"/>
  <c r="G14" i="37"/>
  <c r="G47" i="37"/>
  <c r="G15" i="37"/>
  <c r="G49" i="37"/>
  <c r="G20" i="37"/>
  <c r="C14" i="37"/>
  <c r="C15" i="37"/>
  <c r="C49" i="37"/>
  <c r="C47" i="37"/>
  <c r="C42" i="37"/>
  <c r="C20" i="37"/>
  <c r="C21" i="37"/>
  <c r="C48" i="37"/>
  <c r="C22" i="37"/>
  <c r="C50" i="37"/>
  <c r="C41" i="37"/>
  <c r="C23" i="37"/>
  <c r="E17" i="37" l="1"/>
  <c r="E35" i="37"/>
  <c r="G35" i="37" s="1"/>
  <c r="I35" i="37" s="1"/>
  <c r="E8" i="37"/>
  <c r="G8" i="37" s="1"/>
  <c r="I8" i="37" s="1"/>
  <c r="G20" i="34"/>
  <c r="C20" i="34"/>
  <c r="D25" i="24"/>
  <c r="E72" i="32"/>
  <c r="E71" i="32"/>
  <c r="E70" i="32"/>
  <c r="E69" i="32"/>
  <c r="E68" i="32"/>
  <c r="E67" i="32"/>
  <c r="E66" i="32"/>
  <c r="E65" i="32"/>
  <c r="E46" i="28"/>
  <c r="G46" i="28" s="1"/>
  <c r="C37" i="28"/>
  <c r="G19" i="34"/>
  <c r="G18" i="34"/>
  <c r="G17" i="34"/>
  <c r="G13" i="34"/>
  <c r="G12" i="34"/>
  <c r="D15" i="24"/>
  <c r="K34" i="35"/>
  <c r="F34" i="35"/>
  <c r="K33" i="35"/>
  <c r="F33" i="35"/>
  <c r="K32" i="35"/>
  <c r="F32" i="35"/>
  <c r="K31" i="35"/>
  <c r="F31" i="35"/>
  <c r="K30" i="35"/>
  <c r="F30" i="35"/>
  <c r="E73" i="32"/>
  <c r="C47" i="28"/>
  <c r="A46" i="28"/>
  <c r="E9" i="28" l="1"/>
  <c r="I26" i="37"/>
  <c r="I53" i="37"/>
  <c r="E47" i="28"/>
  <c r="C17" i="37"/>
  <c r="F23" i="24"/>
  <c r="E44" i="37"/>
  <c r="G17" i="37"/>
  <c r="G47" i="28"/>
  <c r="Y38" i="36"/>
  <c r="F24" i="24"/>
  <c r="Y37" i="36"/>
  <c r="Y39" i="36"/>
  <c r="I17" i="37"/>
  <c r="F15" i="24"/>
  <c r="G44" i="37"/>
  <c r="F18" i="24"/>
  <c r="I44" i="37"/>
  <c r="D16" i="24"/>
  <c r="D17" i="24"/>
  <c r="G11" i="34"/>
  <c r="D22" i="24"/>
  <c r="E26" i="24"/>
  <c r="F26" i="24" s="1"/>
  <c r="D23" i="24"/>
  <c r="D24" i="24"/>
  <c r="D47" i="22"/>
  <c r="Y30" i="36"/>
  <c r="Y36" i="36"/>
  <c r="Y35" i="36"/>
  <c r="C44" i="37"/>
  <c r="Y34" i="36"/>
  <c r="Y33" i="36"/>
  <c r="G53" i="37"/>
  <c r="E53" i="37"/>
  <c r="C53" i="37"/>
  <c r="E26" i="37"/>
  <c r="E28" i="37" s="1"/>
  <c r="G26" i="37"/>
  <c r="C26" i="37"/>
  <c r="C38" i="28"/>
  <c r="C18" i="28"/>
  <c r="G8" i="28"/>
  <c r="F21" i="24"/>
  <c r="E19" i="24"/>
  <c r="F22" i="24"/>
  <c r="G55" i="37" l="1"/>
  <c r="I28" i="37"/>
  <c r="C28" i="37"/>
  <c r="E55" i="37"/>
  <c r="I55" i="37"/>
  <c r="G28" i="37"/>
  <c r="C55" i="37"/>
  <c r="F19" i="24"/>
  <c r="E27" i="24"/>
  <c r="F27" i="24" s="1"/>
  <c r="C24" i="24" l="1"/>
  <c r="C23" i="24"/>
  <c r="C22" i="24"/>
  <c r="B26" i="24" l="1"/>
  <c r="B19" i="24"/>
  <c r="C15" i="24"/>
  <c r="B27" i="24" l="1"/>
  <c r="E37" i="28" l="1"/>
  <c r="I28" i="23"/>
  <c r="I37" i="23"/>
  <c r="C19" i="34"/>
  <c r="C17" i="34"/>
  <c r="G37" i="28" l="1"/>
  <c r="G38" i="28" s="1"/>
  <c r="E38" i="28"/>
  <c r="G37" i="23"/>
  <c r="I39" i="23"/>
  <c r="G28" i="23"/>
  <c r="C18" i="34"/>
  <c r="C16" i="34" l="1"/>
  <c r="C14" i="34"/>
  <c r="G39" i="23"/>
  <c r="C13" i="34"/>
  <c r="C12" i="34"/>
  <c r="C11" i="34" l="1"/>
  <c r="C28" i="23"/>
  <c r="G14" i="34"/>
  <c r="D18" i="24"/>
  <c r="C18" i="24" s="1"/>
  <c r="E28" i="23"/>
  <c r="D21" i="24"/>
  <c r="C21" i="24" s="1"/>
  <c r="G16" i="34"/>
  <c r="D19" i="24" l="1"/>
  <c r="C19" i="24" s="1"/>
  <c r="C15" i="34"/>
  <c r="C37" i="23"/>
  <c r="C39" i="23" s="1"/>
  <c r="C21" i="34" s="1"/>
  <c r="G15" i="34" l="1"/>
  <c r="E37" i="23"/>
  <c r="D26" i="24" l="1"/>
  <c r="C26" i="24" s="1"/>
  <c r="E39" i="23"/>
  <c r="D27" i="24" l="1"/>
  <c r="C27" i="24" s="1"/>
  <c r="G21" i="34"/>
  <c r="J34" i="34" l="1"/>
  <c r="J32" i="35" l="1"/>
  <c r="J27" i="34"/>
  <c r="J33" i="34" l="1"/>
  <c r="G33" i="34"/>
  <c r="I33" i="34"/>
  <c r="E30" i="35"/>
  <c r="G32" i="35"/>
  <c r="E34" i="34"/>
  <c r="H32" i="35"/>
  <c r="I32" i="34"/>
  <c r="J35" i="34"/>
  <c r="G32" i="34"/>
  <c r="I35" i="34"/>
  <c r="E31" i="35"/>
  <c r="H33" i="34"/>
  <c r="H35" i="34"/>
  <c r="E35" i="34"/>
  <c r="J32" i="34"/>
  <c r="H30" i="35"/>
  <c r="I34" i="34"/>
  <c r="G33" i="35"/>
  <c r="I27" i="34"/>
  <c r="I32" i="35"/>
  <c r="E25" i="34"/>
  <c r="H27" i="34"/>
  <c r="I25" i="34"/>
  <c r="I31" i="35"/>
  <c r="I26" i="34"/>
  <c r="J33" i="35"/>
  <c r="J28" i="34"/>
  <c r="E27" i="34"/>
  <c r="E32" i="35"/>
  <c r="J25" i="34"/>
  <c r="E33" i="35"/>
  <c r="E28" i="34"/>
  <c r="H31" i="35"/>
  <c r="H26" i="34"/>
  <c r="G27" i="34"/>
  <c r="G25" i="34"/>
  <c r="I28" i="34"/>
  <c r="E26" i="34"/>
  <c r="G28" i="34"/>
  <c r="G31" i="35"/>
  <c r="G26" i="34"/>
  <c r="H25" i="34"/>
  <c r="H33" i="35"/>
  <c r="H28" i="34"/>
  <c r="J31" i="35"/>
  <c r="J26" i="34"/>
  <c r="G30" i="35" l="1"/>
  <c r="H32" i="34"/>
  <c r="G34" i="34"/>
  <c r="I33" i="35"/>
  <c r="E33" i="34"/>
  <c r="I30" i="35"/>
  <c r="G35" i="34"/>
  <c r="H34" i="34"/>
  <c r="J30" i="35"/>
  <c r="E32" i="34"/>
  <c r="E34" i="35"/>
  <c r="B26" i="34"/>
  <c r="I34" i="35"/>
  <c r="B28" i="34"/>
  <c r="G34" i="35"/>
  <c r="B25" i="34"/>
  <c r="J34" i="35"/>
  <c r="H34" i="35"/>
  <c r="B27" i="34"/>
  <c r="L33" i="35"/>
  <c r="B34" i="34" l="1"/>
  <c r="B30" i="35"/>
  <c r="B33" i="34"/>
  <c r="L32" i="35"/>
  <c r="B33" i="35"/>
  <c r="L31" i="35"/>
  <c r="B32" i="35"/>
  <c r="L30" i="35"/>
  <c r="B32" i="34" l="1"/>
  <c r="L34" i="35"/>
  <c r="B31" i="35"/>
  <c r="B34" i="35"/>
  <c r="B35" i="34"/>
</calcChain>
</file>

<file path=xl/comments1.xml><?xml version="1.0" encoding="utf-8"?>
<comments xmlns="http://schemas.openxmlformats.org/spreadsheetml/2006/main">
  <authors>
    <author>Jiang, Xinyun</author>
  </authors>
  <commentList>
    <comment ref="J8" authorId="0" shapeId="0">
      <text>
        <r>
          <rPr>
            <b/>
            <sz val="9"/>
            <color indexed="81"/>
            <rFont val="Tahoma"/>
            <family val="2"/>
          </rPr>
          <t>Jiang, Xinyun:</t>
        </r>
        <r>
          <rPr>
            <sz val="9"/>
            <color indexed="81"/>
            <rFont val="Tahoma"/>
            <family val="2"/>
          </rPr>
          <t xml:space="preserve">
FA has withdrawn 2020Q3 filing.</t>
        </r>
      </text>
    </comment>
  </commentList>
</comments>
</file>

<file path=xl/comments2.xml><?xml version="1.0" encoding="utf-8"?>
<comments xmlns="http://schemas.openxmlformats.org/spreadsheetml/2006/main">
  <authors>
    <author>tc={75EEE494-6F40-4C4D-BA2C-00686A0738AB}</author>
  </authors>
  <commentList>
    <comment ref="A10"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added total</t>
        </r>
      </text>
    </comment>
  </commentList>
</comments>
</file>

<file path=xl/sharedStrings.xml><?xml version="1.0" encoding="utf-8"?>
<sst xmlns="http://schemas.openxmlformats.org/spreadsheetml/2006/main" count="861" uniqueCount="334">
  <si>
    <t>Coverage</t>
  </si>
  <si>
    <t>Range of Rate Change</t>
  </si>
  <si>
    <t>Other</t>
  </si>
  <si>
    <t>Rate Capping</t>
  </si>
  <si>
    <t>New Business</t>
  </si>
  <si>
    <t>Dependent Vehicles</t>
  </si>
  <si>
    <t>Contact Name</t>
  </si>
  <si>
    <t>Contact Title</t>
  </si>
  <si>
    <t>Contact Phone Number</t>
  </si>
  <si>
    <t>Contact E-mail Address</t>
  </si>
  <si>
    <t>Rate Filing Information</t>
  </si>
  <si>
    <t>Amendment Date (If Applicable)</t>
  </si>
  <si>
    <t>Indicated Rate Change</t>
  </si>
  <si>
    <t>No Change</t>
  </si>
  <si>
    <t>Proposed</t>
  </si>
  <si>
    <t>Year</t>
  </si>
  <si>
    <t>Impact (%)</t>
  </si>
  <si>
    <t>Statistical Territory</t>
  </si>
  <si>
    <t>Bodily Injury</t>
  </si>
  <si>
    <t>DCPD</t>
  </si>
  <si>
    <t>Uninsured Auto</t>
  </si>
  <si>
    <t>Collision</t>
  </si>
  <si>
    <t>Comprehensive</t>
  </si>
  <si>
    <t>Specified Perils</t>
  </si>
  <si>
    <t>All Perils</t>
  </si>
  <si>
    <t>Accident Benefits</t>
  </si>
  <si>
    <t>All Coverages Combined</t>
  </si>
  <si>
    <t>004</t>
  </si>
  <si>
    <t>005</t>
  </si>
  <si>
    <t>006</t>
  </si>
  <si>
    <t>007</t>
  </si>
  <si>
    <t>Indicated Rate Level Change</t>
  </si>
  <si>
    <t>PD-Tort</t>
  </si>
  <si>
    <t>Third Party Liability</t>
  </si>
  <si>
    <t>Uninsured Automobile</t>
  </si>
  <si>
    <t>Current Filing</t>
  </si>
  <si>
    <t>Total</t>
  </si>
  <si>
    <t>% of Premium</t>
  </si>
  <si>
    <t>Standard Commissions</t>
  </si>
  <si>
    <t>Contingent Commissions</t>
  </si>
  <si>
    <t>Premium Tax</t>
  </si>
  <si>
    <t>Total Variable Expenses</t>
  </si>
  <si>
    <t>Loss Trends</t>
  </si>
  <si>
    <t>Renewals</t>
  </si>
  <si>
    <t>Prior Filing</t>
  </si>
  <si>
    <t>2nd Prior Filing</t>
  </si>
  <si>
    <t>3rd Prior Filing</t>
  </si>
  <si>
    <t>4th Prior Filing</t>
  </si>
  <si>
    <t>a)</t>
  </si>
  <si>
    <t>b)</t>
  </si>
  <si>
    <t>6 month %</t>
  </si>
  <si>
    <t>12 month %</t>
  </si>
  <si>
    <t>Total %</t>
  </si>
  <si>
    <t>Name of Insurer</t>
  </si>
  <si>
    <t>To be completed by insurer</t>
  </si>
  <si>
    <t>For office use only</t>
  </si>
  <si>
    <t>New Business Effective Date</t>
  </si>
  <si>
    <t xml:space="preserve">Renewal Business Effective Date </t>
  </si>
  <si>
    <t>Board Order #</t>
  </si>
  <si>
    <t>Board Decision</t>
  </si>
  <si>
    <t>Proposed Rate Change</t>
  </si>
  <si>
    <t>Total Overall</t>
  </si>
  <si>
    <t>Rate Capping Provisions</t>
  </si>
  <si>
    <t>Proposed Rate Cap</t>
  </si>
  <si>
    <t>Length of Cap</t>
  </si>
  <si>
    <t xml:space="preserve">Newfoundland and Labrador Board of Commissioners of Public Utilities
Appendix A - Rate Filing Summary - Mandatory </t>
  </si>
  <si>
    <t>Filing Information</t>
  </si>
  <si>
    <t>Type of Business</t>
  </si>
  <si>
    <t>Current Average Written Premium ($)</t>
  </si>
  <si>
    <t>Proposed Average Written Premium ($)</t>
  </si>
  <si>
    <t>Insurer Name</t>
  </si>
  <si>
    <t>Group Name</t>
  </si>
  <si>
    <t>Category of Insurance</t>
  </si>
  <si>
    <t>Renewal Effective Date</t>
  </si>
  <si>
    <t xml:space="preserve">Base rates, not due to off-balancing differential or discount changes, that is uniform by territory </t>
  </si>
  <si>
    <t xml:space="preserve">Base rates, not due to off-balancing differential or discount changes, that is not uniform by territory </t>
  </si>
  <si>
    <t>New rating variables</t>
  </si>
  <si>
    <t>Algorithms</t>
  </si>
  <si>
    <t>Discounts or surcharges</t>
  </si>
  <si>
    <t>Endorsements</t>
  </si>
  <si>
    <t>Rating rules</t>
  </si>
  <si>
    <t>Underwriting rules</t>
  </si>
  <si>
    <t>Update CLEAR Rate Group Tables</t>
  </si>
  <si>
    <t xml:space="preserve">Other </t>
  </si>
  <si>
    <t>c)</t>
  </si>
  <si>
    <t>d)</t>
  </si>
  <si>
    <t>e)</t>
  </si>
  <si>
    <t>f)</t>
  </si>
  <si>
    <t>g)</t>
  </si>
  <si>
    <t>h)</t>
  </si>
  <si>
    <t>i)</t>
  </si>
  <si>
    <t>j)</t>
  </si>
  <si>
    <t>k)</t>
  </si>
  <si>
    <t>l)</t>
  </si>
  <si>
    <t xml:space="preserve">Please describe: </t>
  </si>
  <si>
    <t>m)</t>
  </si>
  <si>
    <t>n)</t>
  </si>
  <si>
    <t>Type(s) of Vehicles</t>
  </si>
  <si>
    <t>Summary of Information</t>
  </si>
  <si>
    <t xml:space="preserve">Other % </t>
  </si>
  <si>
    <t>Indicate the distribution of risks by policy term (%):</t>
  </si>
  <si>
    <t>Indicate proposed effective dates:</t>
  </si>
  <si>
    <t xml:space="preserve">Check all the proposed changes that apply to this filing: </t>
  </si>
  <si>
    <t>Rate capping procedures</t>
  </si>
  <si>
    <t>Direct Written Premium</t>
  </si>
  <si>
    <t>Underinsured Motorist</t>
  </si>
  <si>
    <t>Property Damage - Tort</t>
  </si>
  <si>
    <t>Property Damage-Tort</t>
  </si>
  <si>
    <t>Weights</t>
  </si>
  <si>
    <t>Optional Coverages</t>
  </si>
  <si>
    <t>Compulsory Coverages</t>
  </si>
  <si>
    <t>Valuation Date:</t>
  </si>
  <si>
    <t>Source of Data:</t>
  </si>
  <si>
    <t>Indicated and Proposed Rate Level Changes</t>
  </si>
  <si>
    <t>Average Rate Information</t>
  </si>
  <si>
    <t>Current Average Rate</t>
  </si>
  <si>
    <t>Proposed Average Rate</t>
  </si>
  <si>
    <t>All Coverages</t>
  </si>
  <si>
    <t xml:space="preserve">* If using other than in-force vehicles, indicate type of data: </t>
  </si>
  <si>
    <t>Type of Filing</t>
  </si>
  <si>
    <t>New Business Effecitve Date</t>
  </si>
  <si>
    <t>Prior Rate Changes</t>
  </si>
  <si>
    <t>Were the Board's guideline loss trends used in this filing?</t>
  </si>
  <si>
    <t>Yes</t>
  </si>
  <si>
    <t>No</t>
  </si>
  <si>
    <t>If yes, which report was used?</t>
  </si>
  <si>
    <t>Past</t>
  </si>
  <si>
    <t>Future</t>
  </si>
  <si>
    <t xml:space="preserve">Accident Benefits </t>
  </si>
  <si>
    <t>Future Loss Costs</t>
  </si>
  <si>
    <t>Identify the selected trend below:</t>
  </si>
  <si>
    <t>Other comments:</t>
  </si>
  <si>
    <t>Provide the expense provision used in determining the rate level indications (excluding loss adjustment expenses):</t>
  </si>
  <si>
    <t>Variable Expenses</t>
  </si>
  <si>
    <t>Fixed Expenses</t>
  </si>
  <si>
    <t>$ per Vehicle</t>
  </si>
  <si>
    <t>Total Expenses</t>
  </si>
  <si>
    <t xml:space="preserve">Provide the breakdown of the percentage variable expenses noted above: </t>
  </si>
  <si>
    <t>Variable</t>
  </si>
  <si>
    <t>Fixed</t>
  </si>
  <si>
    <t>Average</t>
  </si>
  <si>
    <t>Profit Information</t>
  </si>
  <si>
    <t>Indicated</t>
  </si>
  <si>
    <t>Investment Return</t>
  </si>
  <si>
    <t>Previous Filing</t>
  </si>
  <si>
    <t>Provide the income tax rate used:</t>
  </si>
  <si>
    <t>Dislocation</t>
  </si>
  <si>
    <t xml:space="preserve">Does the filing propose rate capping? </t>
  </si>
  <si>
    <t>If yes, at what percentage will the increase be capped?</t>
  </si>
  <si>
    <t>Provide details of the cap:</t>
  </si>
  <si>
    <t xml:space="preserve">Exposures  </t>
  </si>
  <si>
    <t xml:space="preserve">Number </t>
  </si>
  <si>
    <t>Percentage</t>
  </si>
  <si>
    <t>&lt;-100.0%</t>
  </si>
  <si>
    <t>-100.0% to -50.1%</t>
  </si>
  <si>
    <t>-50.0% to -30.1%</t>
  </si>
  <si>
    <t>-30.0% to -20.1%</t>
  </si>
  <si>
    <t>-20.00% to -15.1%</t>
  </si>
  <si>
    <t>-15.0% to -10.1%</t>
  </si>
  <si>
    <t>-10.0% to -5.01%</t>
  </si>
  <si>
    <t>-5.0% to 0.0%</t>
  </si>
  <si>
    <t>0.0% to 5.0%</t>
  </si>
  <si>
    <t>5.1% to 10.0%</t>
  </si>
  <si>
    <t>10.1% to 15.0%</t>
  </si>
  <si>
    <t>15.1% to 20.0%</t>
  </si>
  <si>
    <t>20.1% to 30.0%</t>
  </si>
  <si>
    <t>30.1% to 50.0%</t>
  </si>
  <si>
    <t>50.1% to 100.0%</t>
  </si>
  <si>
    <t>&gt;100.0%</t>
  </si>
  <si>
    <t>Average Impact ($)</t>
  </si>
  <si>
    <t>&lt;-$500</t>
  </si>
  <si>
    <t>$-500 to $-301</t>
  </si>
  <si>
    <t>$-300 to $-251</t>
  </si>
  <si>
    <t>$-250 to $-201</t>
  </si>
  <si>
    <t>$-200 to $-151</t>
  </si>
  <si>
    <t>$-150 to $-101</t>
  </si>
  <si>
    <t>$-100 to $-51</t>
  </si>
  <si>
    <t>$-50 to $0</t>
  </si>
  <si>
    <t>$0 to $50</t>
  </si>
  <si>
    <t>$51 to $100</t>
  </si>
  <si>
    <t>$101 to $150</t>
  </si>
  <si>
    <t>$151 to $200</t>
  </si>
  <si>
    <t>$201 to $250</t>
  </si>
  <si>
    <t>$251 to $300</t>
  </si>
  <si>
    <t>$301 to $500</t>
  </si>
  <si>
    <t>&gt;$500</t>
  </si>
  <si>
    <t>On average, how long do you expect the cap to be in effect?</t>
  </si>
  <si>
    <t>State the type of data used, the date and source of data, and the method used to estimate the answers to populate the tables above:</t>
  </si>
  <si>
    <t>Type of data:</t>
  </si>
  <si>
    <t>Date of data:</t>
  </si>
  <si>
    <t>Source of data:</t>
  </si>
  <si>
    <t>Method used:</t>
  </si>
  <si>
    <t>Impact ($)</t>
  </si>
  <si>
    <r>
      <t xml:space="preserve">Provide an estimate of the number of exposures that fall within the following ranges </t>
    </r>
    <r>
      <rPr>
        <b/>
        <i/>
        <u/>
        <sz val="12"/>
        <color theme="1"/>
        <rFont val="Calibri"/>
        <family val="2"/>
        <scheme val="minor"/>
      </rPr>
      <t>on a capped basis</t>
    </r>
    <r>
      <rPr>
        <sz val="12"/>
        <color theme="1"/>
        <rFont val="Calibri"/>
        <family val="2"/>
        <scheme val="minor"/>
      </rPr>
      <t xml:space="preserve"> not taking into account any previous rate changes that would affect renewal policies:</t>
    </r>
  </si>
  <si>
    <r>
      <t xml:space="preserve">No           </t>
    </r>
    <r>
      <rPr>
        <b/>
        <sz val="12"/>
        <color theme="1"/>
        <rFont val="Calibri"/>
        <family val="2"/>
        <scheme val="minor"/>
      </rPr>
      <t>(If no, proceed to next tab)</t>
    </r>
  </si>
  <si>
    <t>Provide the claim counts used as the full credibility standard:</t>
  </si>
  <si>
    <t>Additional Information</t>
  </si>
  <si>
    <t>Year 1</t>
  </si>
  <si>
    <t xml:space="preserve">Year 0 </t>
  </si>
  <si>
    <t>Year 2</t>
  </si>
  <si>
    <t>Year 3</t>
  </si>
  <si>
    <t>Year 4</t>
  </si>
  <si>
    <t>Provide the selected annual premium trend rates used in deriving the rate level indications in the current filing:</t>
  </si>
  <si>
    <t>Provide the accident year experience period weights beginning with the most recent accident year to the oldest accident year:
(e.g., 40%, 30%, 15%, 10%, 5%)</t>
  </si>
  <si>
    <t>Premium Trend Rates</t>
  </si>
  <si>
    <t>State other categories of automobile insurance that may be affected by this proposed rate change (e.g., public vehicle rates that are dependent on private passenger automobile rates), and the rate level change percentage (as per section 7 of the filing requirements). All changes must be based solely on the changes associated with the dependent category. Any other changes not dependent must be submitted in a separate filing.</t>
  </si>
  <si>
    <t>Dependent category (check where applicable)</t>
  </si>
  <si>
    <t>Filing included with this submission</t>
  </si>
  <si>
    <t>Personal Vehicles – Motorcycles</t>
  </si>
  <si>
    <t>Personal Vehicles – Motorhomes</t>
  </si>
  <si>
    <t>Personal Vehicles – Trailers and Camper Units</t>
  </si>
  <si>
    <t>Personal Vehicles – Classic/Antique Vehicles</t>
  </si>
  <si>
    <t>Commercial Vehicles</t>
  </si>
  <si>
    <t>If not included, state the expected filing date</t>
  </si>
  <si>
    <t>Rate level change (%) impact for each category</t>
  </si>
  <si>
    <t>Public Vehicles – Taxis and Limousines</t>
  </si>
  <si>
    <t xml:space="preserve">Public Vehicles –  Other </t>
  </si>
  <si>
    <t>Personal Vehicles – Snow Vehicles</t>
  </si>
  <si>
    <t>Personal Vehicles – Off-Road Vehicles</t>
  </si>
  <si>
    <t>Compre-hensive</t>
  </si>
  <si>
    <t>Summary of Changes/Additional Information</t>
  </si>
  <si>
    <t>Provide a general outline of the changes proposed in the filing.</t>
  </si>
  <si>
    <t>(e.g. discount/surcharge changes, endorsement changes, rate group table updates, capping provisions, etc.)</t>
  </si>
  <si>
    <t xml:space="preserve">Newfoundland and Labrador Board of Commissioners of Public Utilities
Automobile Insurance Rate Filing Summary
Mandatory Filing </t>
  </si>
  <si>
    <t>Full Credibility Standards</t>
  </si>
  <si>
    <t>Classification, limit of liability, territorial, deductible or other rate differentials</t>
  </si>
  <si>
    <t>Does introduction or change to any element use predictive modeling or other non-traditional approaches.</t>
  </si>
  <si>
    <t>Expense Information</t>
  </si>
  <si>
    <r>
      <t xml:space="preserve">Provide an estimate of the number of exposures that fall within the following ranges </t>
    </r>
    <r>
      <rPr>
        <b/>
        <i/>
        <u/>
        <sz val="12"/>
        <color theme="1"/>
        <rFont val="Calibri"/>
        <family val="2"/>
        <scheme val="minor"/>
      </rPr>
      <t>on an uncapped basis</t>
    </r>
    <r>
      <rPr>
        <sz val="12"/>
        <color theme="1"/>
        <rFont val="Calibri"/>
        <family val="2"/>
        <scheme val="minor"/>
      </rPr>
      <t xml:space="preserve"> not taking into account any previous rate changes that would affect renewal policies:</t>
    </r>
  </si>
  <si>
    <t>Provide the details of the insurer's plan to eliminate the proposed rate capping.</t>
  </si>
  <si>
    <t>Usage based insurance</t>
  </si>
  <si>
    <t>Percent of Premium Profit Provision</t>
  </si>
  <si>
    <t>Proposed Rate Level Change (Uncapped)</t>
  </si>
  <si>
    <t>Proposed Rate Level Change (Capped)</t>
  </si>
  <si>
    <t xml:space="preserve">        Direct Earned Premium</t>
  </si>
  <si>
    <t>Distribution Channel</t>
  </si>
  <si>
    <t>Provide the dates and approved average rate level change percentages that were effective in the last 5 years. If more than 4 filings were submitted in this timeframe, please add additional columns:</t>
  </si>
  <si>
    <t>Territorial Exhibit - Average Written Premium Summary</t>
  </si>
  <si>
    <t>Current Written Exposures</t>
  </si>
  <si>
    <t>Date Future Trend Begins</t>
  </si>
  <si>
    <t>If Board Guidelines are not used, indicate the source for the above data:</t>
  </si>
  <si>
    <t>If Board Guidelines are not used, indicate the valuation date for the above data:</t>
  </si>
  <si>
    <t>Experience Period:  Years and Weights</t>
  </si>
  <si>
    <t>Current Filing Experience Period Weights</t>
  </si>
  <si>
    <t>(e.g., Year 0 is  July 1 2018 - June 30, 2019,   Year 1 is July 1, 2017 - June 30, 2018,   Year 2 is July 1, 2016 - June 30, 2017, etc)</t>
  </si>
  <si>
    <t>Experience Period Dates</t>
  </si>
  <si>
    <t>Current Filing - Experience Period Dates</t>
  </si>
  <si>
    <t xml:space="preserve">State Valuation Date of Experience Period: </t>
  </si>
  <si>
    <t>Provide Beginning - Ending</t>
  </si>
  <si>
    <t>** Finance fees should  be separately identified and be excluded from "All Other" or any other category of expenses.</t>
  </si>
  <si>
    <t>Provide the percent of premium profit provision that underlies the target and proposed rate level changes for this category of insurance for all coverages combined:</t>
  </si>
  <si>
    <t>Discount Factor</t>
  </si>
  <si>
    <t>Year 5</t>
  </si>
  <si>
    <t>Year 6</t>
  </si>
  <si>
    <t>Year 7</t>
  </si>
  <si>
    <t>Year 8</t>
  </si>
  <si>
    <t>Year 9</t>
  </si>
  <si>
    <t>Year 10</t>
  </si>
  <si>
    <t>Year 11+</t>
  </si>
  <si>
    <t>In determining the indicated rate level, on a pre-tax basis, state the investment return on cashflow that have been used:</t>
  </si>
  <si>
    <t xml:space="preserve">Provide the  selected  claims payment pattern and discount factor for each coverage based on the selected current filing investment rate on cash flow: </t>
  </si>
  <si>
    <t>Date of Filing Submission</t>
  </si>
  <si>
    <t>Variable Expenses*</t>
  </si>
  <si>
    <t>All Other**</t>
  </si>
  <si>
    <t>Provide the Health Levy per vehicle dollar amount used in deriving the rate level indications in the current filing:</t>
  </si>
  <si>
    <t>Provide the ULAE provision as a percentage of the losses used in deriving the rate level indications in the current filing:</t>
  </si>
  <si>
    <t xml:space="preserve">Provide the Finance Fees as a percentage of written premiums </t>
  </si>
  <si>
    <t>What are the insurer's overall investment return for each of the last five years as reported in the P&amp;C-1 Financial Exhibit:</t>
  </si>
  <si>
    <t xml:space="preserve">In the columns below, state (i) the indicated average rate level changes, (ii) proposed average rate level changes and (iii) premium weights using direct written premiums that have been adjusted to current rate level. If direct written premiums are not available, please use direct earned premiums. 
The indicated and proposed changes by coverage must be determined with current rate level premiums that are uncapped.  If capping is applied, state the proposed changes by coverage on a capped basis.
Please indicate whether the determination of the Compulsory, Optional and All Coverages average changes are weighted by written or earned premiums (check the appropriate box) and state the source and date of the data. </t>
  </si>
  <si>
    <t>Proposed Average Rate Level  % Change</t>
  </si>
  <si>
    <t># of  In-Force Vehicles*</t>
  </si>
  <si>
    <t>Exposure Weight 
(% of Bodily Injury exposure)</t>
  </si>
  <si>
    <t>All data in table should exclude fleets.</t>
  </si>
  <si>
    <t xml:space="preserve">The rate change data and average premium data contained in this document was prepared by the filing insurer and submitted to the Board solely for informational purposes and not for the purposes of reliance on by any third party. The Board assumes no liability related to third party use of this data or any actions taken or decisions made as a result of the data set forth herein.
The rate change data and average premium data contained in this document is presented on an aggregate basis. Actual rate changes and premium levels will vary by individual policyholder based on factors including, but not limited to, territory, coverage limit, driving record, discounts, surcharges and deductibles. 
</t>
  </si>
  <si>
    <t>The current average rate and the proposed average rate are to be expressed in uncapped premium dollars per insured vehicle and based on a 12 month policy term.   
The proposed average rate level change by coverage, Compulsory, Optional and Total overall must be the same as reported in the A2 tab.
Average rates exclude endorsement premiums (except Underinsured Motorist). If the insurer is unable to exclude endorsement premiums, the insurer must explicitly indicate such in its filing documentation.</t>
  </si>
  <si>
    <t>Past Loss Cost</t>
  </si>
  <si>
    <r>
      <t xml:space="preserve">Provide </t>
    </r>
    <r>
      <rPr>
        <b/>
        <u/>
        <sz val="12"/>
        <color theme="1"/>
        <rFont val="Calibri"/>
        <family val="2"/>
        <scheme val="minor"/>
      </rPr>
      <t>at least 3 years</t>
    </r>
    <r>
      <rPr>
        <sz val="12"/>
        <color theme="1"/>
        <rFont val="Calibri"/>
        <family val="2"/>
        <scheme val="minor"/>
      </rPr>
      <t xml:space="preserve"> of historical expense information on a percent of premium and $ per vehicle basis:</t>
    </r>
  </si>
  <si>
    <t>* Variable Expenses should be stated as a percentage of written premiums and fixed expenses as a % of earned premiums.</t>
  </si>
  <si>
    <t>* If TPL premium is combined, please indicate as so in the table</t>
  </si>
  <si>
    <t>Proposed Percentage Change (+/-) in Average Premium</t>
  </si>
  <si>
    <t>Premiums, Losses and Number of Vehicles</t>
  </si>
  <si>
    <r>
      <t xml:space="preserve">a. Provide the direct written premium, the direct earned premium, the number of earned vehicles, and ultimate incurred losses for the most recent </t>
    </r>
    <r>
      <rPr>
        <b/>
        <u/>
        <sz val="12"/>
        <color theme="1"/>
        <rFont val="Calibri"/>
        <family val="2"/>
        <scheme val="minor"/>
      </rPr>
      <t>complete</t>
    </r>
    <r>
      <rPr>
        <sz val="12"/>
        <color theme="1"/>
        <rFont val="Calibri"/>
        <family val="2"/>
        <scheme val="minor"/>
      </rPr>
      <t xml:space="preserve"> accident year for this category of insurance. (Note: Both direct written and direct earned premiums must be provided.)</t>
    </r>
  </si>
  <si>
    <t>Direct Written Premiums</t>
  </si>
  <si>
    <t>Direct Earned Premiums</t>
  </si>
  <si>
    <t>Number of Earned Vehicles</t>
  </si>
  <si>
    <t>($000's)</t>
  </si>
  <si>
    <r>
      <t xml:space="preserve">b. Provide the direct written premium, the direct earned premium, the number of earned vehicles, and ultimate incurred losses for the second most recent </t>
    </r>
    <r>
      <rPr>
        <b/>
        <u/>
        <sz val="12"/>
        <color theme="1"/>
        <rFont val="Calibri"/>
        <family val="2"/>
        <scheme val="minor"/>
      </rPr>
      <t>complete</t>
    </r>
    <r>
      <rPr>
        <sz val="12"/>
        <color theme="1"/>
        <rFont val="Calibri"/>
        <family val="2"/>
        <scheme val="minor"/>
      </rPr>
      <t xml:space="preserve"> accident year for this category of insurance. (Note: Both direct written and direct earned premiums must be provided.)</t>
    </r>
  </si>
  <si>
    <t xml:space="preserve">All Coverages </t>
  </si>
  <si>
    <t>Newfoundland and Labrador Board of Commissioners of Public Utilities
Appendix A - Rate Filing Summary - Mandatory</t>
  </si>
  <si>
    <t>Ultimate Incurred Losses</t>
  </si>
  <si>
    <t>Facility Association</t>
  </si>
  <si>
    <t>N/A</t>
  </si>
  <si>
    <t>Broker</t>
  </si>
  <si>
    <t>Liqing Yang</t>
  </si>
  <si>
    <t>Pricing Actuary</t>
  </si>
  <si>
    <t>416-863-1750 ext. 4813</t>
  </si>
  <si>
    <t>Lyang@facilityassociation.com</t>
  </si>
  <si>
    <t>100 days post approval</t>
  </si>
  <si>
    <t>FA AIX AU11 (10 yrs)</t>
  </si>
  <si>
    <t>n/a</t>
  </si>
  <si>
    <t>*TPL Combined Weight</t>
  </si>
  <si>
    <t>**TPL Combined Average Rate</t>
  </si>
  <si>
    <t>Industry AIX</t>
  </si>
  <si>
    <t>see details in Exh G-1</t>
  </si>
  <si>
    <t>Jan. 1, 2019 - Dec.31, 2019</t>
  </si>
  <si>
    <t>Jan. 1, 2018 - Dec.31, 2018</t>
  </si>
  <si>
    <t>Jan. 1, 2017 - Dec.31, 2017</t>
  </si>
  <si>
    <t>Jan. 1, 2016 - Dec.31, 2016</t>
  </si>
  <si>
    <t>(1's)</t>
  </si>
  <si>
    <t>DCPD Reform</t>
  </si>
  <si>
    <t>5th Prior Filing</t>
  </si>
  <si>
    <t>6th Prior Filing</t>
  </si>
  <si>
    <t>7th Prior Filing</t>
  </si>
  <si>
    <t>8th Prior Filing</t>
  </si>
  <si>
    <t>9th Prior Filing</t>
  </si>
  <si>
    <t>INSIGHT Data</t>
  </si>
  <si>
    <t>inforce policy data</t>
  </si>
  <si>
    <t>*TPL Combined Discount Factor</t>
  </si>
  <si>
    <t>*TPL Payment Pattern</t>
  </si>
  <si>
    <t>Dec. 31, 2020</t>
  </si>
  <si>
    <t>2021-H1</t>
  </si>
  <si>
    <t>Category 2</t>
  </si>
  <si>
    <t>Jan. 1, 2020 - Dec.31, 2020</t>
  </si>
  <si>
    <t>Feb. 1, 2021 to Jan. 31, 2022</t>
  </si>
  <si>
    <t>2020 written exposure</t>
  </si>
  <si>
    <t>Public Vehicles</t>
  </si>
  <si>
    <t>Taxis</t>
  </si>
  <si>
    <t>This filing also proposes rule changes applicable to all lines of business including surcharge level changes for minor and major convictions</t>
  </si>
  <si>
    <t>as well as other rule changes shown in Section 5 - Underwriting and Rating Rule Changes</t>
  </si>
  <si>
    <t>Algorithm changes are only to clarify and ensure the rounding matches the manual premium rate calculation.</t>
  </si>
  <si>
    <t>Note: we assigned 10% weight to accident year 2020 to limit the impact of COVID-19 due to uncertainty. We then assigned the remaining 10% weight to accident year 2015.</t>
  </si>
  <si>
    <t>Note: There are no proposed rate capping in this filing.</t>
  </si>
  <si>
    <t>Note: The table above shows the overall impact of rate level change based on FA AIX data as at Dec. 31, 2020.</t>
  </si>
  <si>
    <t>Inforce vehicle count (Feb. 1, 2021 to Jan. 31, 2022) is used for the dislocation analysis and the summary of dislocation analysis includes the base rate changes and conviction surcharge changes.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</si>
</sst>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quot;$&quot;* #,##0.00_-;_-&quot;$&quot;* &quot;-&quot;??_-;_-@_-"/>
    <numFmt numFmtId="43" formatCode="_-* #,##0.00_-;\-* #,##0.00_-;_-* &quot;-&quot;??_-;_-@_-"/>
    <numFmt numFmtId="164" formatCode="&quot;$&quot;#,##0_);[Red]\(&quot;$&quot;#,##0\)"/>
    <numFmt numFmtId="165" formatCode="mm\-yy"/>
    <numFmt numFmtId="166" formatCode="[$-409]mmmm\ d\,\ yyyy;@"/>
    <numFmt numFmtId="167" formatCode="[$-F800]dddd\,\ mmmm\ dd\,\ yyyy"/>
    <numFmt numFmtId="168" formatCode="0.0%"/>
    <numFmt numFmtId="169" formatCode="0.0000"/>
    <numFmt numFmtId="170" formatCode="#,##0.0%;[Red]\(#,##0.0%\)"/>
  </numFmts>
  <fonts count="80" x14ac:knownFonts="1">
    <font>
      <sz val="11"/>
      <color theme="1"/>
      <name val="Calibri"/>
      <family val="2"/>
      <scheme val="minor"/>
    </font>
    <font>
      <sz val="11"/>
      <color theme="1"/>
      <name val="Calibri"/>
      <family val="2"/>
      <scheme val="minor"/>
    </font>
    <font>
      <sz val="10"/>
      <name val="Arial"/>
      <family val="2"/>
    </font>
    <font>
      <sz val="1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indexed="9"/>
      <name val="Calibri"/>
      <family val="2"/>
    </font>
    <font>
      <b/>
      <sz val="14"/>
      <name val="Times New Roman"/>
      <family val="1"/>
    </font>
    <font>
      <sz val="10"/>
      <color indexed="18"/>
      <name val="Times New Roman"/>
      <family val="1"/>
    </font>
    <font>
      <b/>
      <sz val="14"/>
      <color indexed="8"/>
      <name val="Times New Roman"/>
      <family val="1"/>
    </font>
    <font>
      <sz val="10"/>
      <color indexed="8"/>
      <name val="Times New Roman"/>
      <family val="1"/>
    </font>
    <font>
      <sz val="11"/>
      <color indexed="20"/>
      <name val="Calibri"/>
      <family val="2"/>
    </font>
    <font>
      <b/>
      <sz val="11"/>
      <color indexed="52"/>
      <name val="Calibri"/>
      <family val="2"/>
    </font>
    <font>
      <b/>
      <sz val="11"/>
      <color indexed="9"/>
      <name val="Calibri"/>
      <family val="2"/>
    </font>
    <font>
      <sz val="10"/>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theme="3"/>
      <name val="Calibri Light"/>
      <family val="2"/>
      <scheme val="major"/>
    </font>
    <font>
      <sz val="8"/>
      <name val="Tms Rmn"/>
    </font>
    <font>
      <sz val="12"/>
      <name val="Times New Roman"/>
      <family val="1"/>
    </font>
    <font>
      <sz val="8"/>
      <name val="Times New Roman"/>
      <family val="1"/>
    </font>
    <font>
      <sz val="11"/>
      <color theme="1"/>
      <name val="Arial"/>
      <family val="2"/>
    </font>
    <font>
      <sz val="11"/>
      <color rgb="FFFF0000"/>
      <name val="Arial"/>
      <family val="2"/>
    </font>
    <font>
      <b/>
      <sz val="16"/>
      <name val="Calibri"/>
      <family val="2"/>
      <scheme val="minor"/>
    </font>
    <font>
      <sz val="11"/>
      <name val="Calibri"/>
      <family val="2"/>
      <scheme val="minor"/>
    </font>
    <font>
      <b/>
      <sz val="14"/>
      <name val="Calibri"/>
      <family val="2"/>
      <scheme val="minor"/>
    </font>
    <font>
      <sz val="12"/>
      <name val="Calibri"/>
      <family val="2"/>
      <scheme val="minor"/>
    </font>
    <font>
      <b/>
      <sz val="12"/>
      <name val="Calibri"/>
      <family val="2"/>
      <scheme val="minor"/>
    </font>
    <font>
      <sz val="12"/>
      <color theme="1"/>
      <name val="Calibri"/>
      <family val="2"/>
      <scheme val="minor"/>
    </font>
    <font>
      <b/>
      <i/>
      <sz val="12"/>
      <name val="Calibri"/>
      <family val="2"/>
      <scheme val="minor"/>
    </font>
    <font>
      <b/>
      <sz val="24"/>
      <name val="Calibri"/>
      <family val="2"/>
      <scheme val="minor"/>
    </font>
    <font>
      <sz val="11"/>
      <color rgb="FF000000"/>
      <name val="Arial"/>
      <family val="2"/>
    </font>
    <font>
      <sz val="12"/>
      <color rgb="FF000000"/>
      <name val="Calibri"/>
      <family val="2"/>
      <scheme val="minor"/>
    </font>
    <font>
      <b/>
      <sz val="12"/>
      <color rgb="FF000000"/>
      <name val="Calibri"/>
      <family val="2"/>
      <scheme val="minor"/>
    </font>
    <font>
      <sz val="12"/>
      <color rgb="FF3F3F76"/>
      <name val="Calibri"/>
      <family val="2"/>
      <scheme val="minor"/>
    </font>
    <font>
      <b/>
      <sz val="12"/>
      <color theme="1"/>
      <name val="Calibri"/>
      <family val="2"/>
      <scheme val="minor"/>
    </font>
    <font>
      <b/>
      <u/>
      <sz val="11"/>
      <color theme="1"/>
      <name val="Calibri"/>
      <family val="2"/>
      <scheme val="minor"/>
    </font>
    <font>
      <b/>
      <u/>
      <sz val="12"/>
      <color theme="1"/>
      <name val="Calibri"/>
      <family val="2"/>
      <scheme val="minor"/>
    </font>
    <font>
      <b/>
      <i/>
      <u/>
      <sz val="12"/>
      <color theme="1"/>
      <name val="Calibri"/>
      <family val="2"/>
      <scheme val="minor"/>
    </font>
    <font>
      <sz val="11"/>
      <name val="Times New Roman"/>
      <family val="1"/>
    </font>
    <font>
      <b/>
      <sz val="24"/>
      <color theme="1"/>
      <name val="Calibri"/>
      <family val="2"/>
      <scheme val="minor"/>
    </font>
    <font>
      <b/>
      <sz val="11"/>
      <name val="Calibri"/>
      <family val="2"/>
      <scheme val="minor"/>
    </font>
    <font>
      <sz val="12"/>
      <color rgb="FF0070C0"/>
      <name val="Calibri"/>
      <family val="2"/>
      <scheme val="minor"/>
    </font>
    <font>
      <u/>
      <sz val="11"/>
      <color theme="10"/>
      <name val="Calibri"/>
      <family val="2"/>
      <scheme val="minor"/>
    </font>
    <font>
      <sz val="12"/>
      <color rgb="FF7030A0"/>
      <name val="Calibri"/>
      <family val="2"/>
      <scheme val="minor"/>
    </font>
    <font>
      <sz val="12"/>
      <color rgb="FFFF0000"/>
      <name val="Calibri"/>
      <family val="2"/>
      <scheme val="minor"/>
    </font>
    <font>
      <b/>
      <sz val="12"/>
      <color rgb="FF7030A0"/>
      <name val="Calibri"/>
      <family val="2"/>
      <scheme val="minor"/>
    </font>
    <font>
      <sz val="11"/>
      <color rgb="FF0070C0"/>
      <name val="Arial"/>
      <family val="2"/>
    </font>
    <font>
      <sz val="11"/>
      <color rgb="FF7030A0"/>
      <name val="Calibri"/>
      <family val="2"/>
      <scheme val="minor"/>
    </font>
    <font>
      <sz val="11"/>
      <color rgb="FF0070C0"/>
      <name val="Calibri"/>
      <family val="2"/>
      <scheme val="minor"/>
    </font>
    <font>
      <b/>
      <i/>
      <sz val="12"/>
      <color rgb="FF7030A0"/>
      <name val="Calibri"/>
      <family val="2"/>
      <scheme val="minor"/>
    </font>
    <font>
      <i/>
      <sz val="12"/>
      <color theme="1"/>
      <name val="Calibri"/>
      <family val="2"/>
      <scheme val="minor"/>
    </font>
    <font>
      <b/>
      <sz val="12"/>
      <color rgb="FF0070C0"/>
      <name val="Calibri"/>
      <family val="2"/>
      <scheme val="minor"/>
    </font>
    <font>
      <sz val="9"/>
      <color indexed="81"/>
      <name val="Tahoma"/>
      <family val="2"/>
    </font>
    <font>
      <b/>
      <sz val="9"/>
      <color indexed="81"/>
      <name val="Tahoma"/>
      <family val="2"/>
    </font>
  </fonts>
  <fills count="65">
    <fill>
      <patternFill patternType="none"/>
    </fill>
    <fill>
      <patternFill patternType="gray125"/>
    </fill>
    <fill>
      <patternFill patternType="solid">
        <fgColor theme="9" tint="0.59999389629810485"/>
        <bgColor indexed="64"/>
      </patternFill>
    </fill>
    <fill>
      <patternFill patternType="solid">
        <fgColor theme="7"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2"/>
        <bgColor indexed="13"/>
      </patternFill>
    </fill>
    <fill>
      <patternFill patternType="solid">
        <fgColor indexed="21"/>
        <bgColor indexed="13"/>
      </patternFill>
    </fill>
    <fill>
      <patternFill patternType="solid">
        <fgColor indexed="21"/>
        <bgColor indexed="64"/>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2" tint="-0.499984740745262"/>
        <bgColor indexed="64"/>
      </patternFill>
    </fill>
    <fill>
      <patternFill patternType="solid">
        <fgColor theme="0" tint="-0.499984740745262"/>
        <bgColor indexed="64"/>
      </patternFill>
    </fill>
    <fill>
      <patternFill patternType="solid">
        <fgColor theme="0" tint="-4.9989318521683403E-2"/>
        <bgColor indexed="64"/>
      </patternFill>
    </fill>
  </fills>
  <borders count="44">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
      <left style="thin">
        <color indexed="64"/>
      </left>
      <right style="thin">
        <color indexed="64"/>
      </right>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s>
  <cellStyleXfs count="2706">
    <xf numFmtId="0" fontId="0" fillId="0" borderId="0"/>
    <xf numFmtId="9" fontId="1" fillId="0" borderId="0" applyFont="0" applyFill="0" applyBorder="0" applyAlignment="0" applyProtection="0"/>
    <xf numFmtId="0" fontId="2" fillId="0" borderId="0"/>
    <xf numFmtId="9" fontId="2" fillId="0" borderId="0" applyFon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10" fillId="7" borderId="9" applyNumberFormat="0" applyAlignment="0" applyProtection="0"/>
    <xf numFmtId="0" fontId="11" fillId="8" borderId="10" applyNumberFormat="0" applyAlignment="0" applyProtection="0"/>
    <xf numFmtId="0" fontId="12" fillId="8" borderId="9" applyNumberFormat="0" applyAlignment="0" applyProtection="0"/>
    <xf numFmtId="0" fontId="13" fillId="0" borderId="11" applyNumberFormat="0" applyFill="0" applyAlignment="0" applyProtection="0"/>
    <xf numFmtId="0" fontId="14" fillId="9" borderId="12"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14" applyNumberFormat="0" applyFill="0" applyAlignment="0" applyProtection="0"/>
    <xf numFmtId="0" fontId="1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8" fillId="34" borderId="0" applyNumberFormat="0" applyBorder="0" applyAlignment="0" applyProtection="0"/>
    <xf numFmtId="0" fontId="2" fillId="0" borderId="0"/>
    <xf numFmtId="9" fontId="2" fillId="0" borderId="0" applyFont="0" applyFill="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43" fontId="28" fillId="0" borderId="0" applyFont="0" applyFill="0" applyBorder="0" applyAlignment="0" applyProtection="0"/>
    <xf numFmtId="43" fontId="2" fillId="0" borderId="0" applyFont="0" applyFill="0" applyBorder="0" applyAlignment="0" applyProtection="0"/>
    <xf numFmtId="3" fontId="2" fillId="0" borderId="0"/>
    <xf numFmtId="44" fontId="2" fillId="0" borderId="0" applyFont="0" applyFill="0" applyBorder="0" applyAlignment="0" applyProtection="0"/>
    <xf numFmtId="44" fontId="2"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 fillId="0" borderId="0"/>
    <xf numFmtId="0" fontId="28" fillId="0" borderId="0"/>
    <xf numFmtId="0" fontId="37" fillId="0" borderId="0"/>
    <xf numFmtId="0" fontId="2" fillId="0" borderId="0"/>
    <xf numFmtId="0" fontId="2" fillId="0" borderId="0"/>
    <xf numFmtId="0" fontId="37" fillId="0" borderId="0"/>
    <xf numFmtId="0" fontId="2" fillId="0" borderId="0"/>
    <xf numFmtId="0" fontId="2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8" fillId="0" borderId="0"/>
    <xf numFmtId="0" fontId="37" fillId="0" borderId="0"/>
    <xf numFmtId="0" fontId="37" fillId="0" borderId="0"/>
    <xf numFmtId="0" fontId="37" fillId="0" borderId="0"/>
    <xf numFmtId="0" fontId="37" fillId="0" borderId="0"/>
    <xf numFmtId="0" fontId="37"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19" fillId="0" borderId="0"/>
    <xf numFmtId="0" fontId="2" fillId="0" borderId="0"/>
    <xf numFmtId="0" fontId="19" fillId="0" borderId="0"/>
    <xf numFmtId="0" fontId="2" fillId="0" borderId="0"/>
    <xf numFmtId="0" fontId="2" fillId="0" borderId="0"/>
    <xf numFmtId="0" fontId="2" fillId="0" borderId="0"/>
    <xf numFmtId="0" fontId="19"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2" fillId="60" borderId="21" applyNumberFormat="0" applyFont="0" applyAlignment="0" applyProtection="0"/>
    <xf numFmtId="0" fontId="2" fillId="60" borderId="21" applyNumberFormat="0" applyFont="0" applyAlignment="0" applyProtection="0"/>
    <xf numFmtId="0" fontId="2" fillId="60" borderId="21" applyNumberFormat="0" applyFont="0" applyAlignment="0" applyProtection="0"/>
    <xf numFmtId="0" fontId="2" fillId="60" borderId="21" applyNumberFormat="0" applyFont="0" applyAlignment="0" applyProtection="0"/>
    <xf numFmtId="0" fontId="2" fillId="60" borderId="21" applyNumberFormat="0" applyFont="0" applyAlignment="0" applyProtection="0"/>
    <xf numFmtId="0" fontId="2" fillId="60" borderId="21" applyNumberFormat="0" applyFont="0" applyAlignment="0" applyProtection="0"/>
    <xf numFmtId="0" fontId="2" fillId="60" borderId="21" applyNumberFormat="0" applyFont="0" applyAlignment="0" applyProtection="0"/>
    <xf numFmtId="0" fontId="2" fillId="60" borderId="21" applyNumberFormat="0" applyFont="0" applyAlignment="0" applyProtection="0"/>
    <xf numFmtId="0" fontId="19" fillId="60" borderId="21" applyNumberFormat="0" applyFont="0" applyAlignment="0" applyProtection="0"/>
    <xf numFmtId="0" fontId="2"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1" fillId="0" borderId="0" applyFont="0" applyFill="0" applyBorder="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42" fillId="0" borderId="0" applyNumberFormat="0" applyFill="0" applyBorder="0" applyAlignment="0" applyProtection="0"/>
    <xf numFmtId="43" fontId="19" fillId="0" borderId="0" applyFont="0" applyFill="0" applyBorder="0" applyAlignment="0" applyProtection="0"/>
    <xf numFmtId="0" fontId="1" fillId="0" borderId="0"/>
    <xf numFmtId="0" fontId="1" fillId="0" borderId="0"/>
    <xf numFmtId="43" fontId="2" fillId="0" borderId="0" applyFont="0" applyFill="0" applyBorder="0" applyAlignment="0" applyProtection="0"/>
    <xf numFmtId="0" fontId="1" fillId="0" borderId="0"/>
    <xf numFmtId="0" fontId="1" fillId="0" borderId="0"/>
    <xf numFmtId="0" fontId="19" fillId="10" borderId="13" applyNumberFormat="0" applyFont="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3" applyNumberFormat="0" applyFont="0" applyAlignment="0" applyProtection="0"/>
    <xf numFmtId="0" fontId="43" fillId="0" borderId="0"/>
    <xf numFmtId="43" fontId="44" fillId="0" borderId="0" applyFont="0" applyFill="0" applyBorder="0" applyAlignment="0" applyProtection="0"/>
    <xf numFmtId="9" fontId="44" fillId="0" borderId="0" applyFont="0" applyFill="0" applyBorder="0" applyAlignment="0" applyProtection="0"/>
    <xf numFmtId="3" fontId="45" fillId="0" borderId="0" applyFont="0" applyFill="0" applyBorder="0" applyAlignment="0" applyProtection="0"/>
    <xf numFmtId="0" fontId="45" fillId="0" borderId="0"/>
    <xf numFmtId="3" fontId="45" fillId="0" borderId="0" applyFont="0" applyFill="0" applyBorder="0" applyAlignment="0" applyProtection="0"/>
    <xf numFmtId="0" fontId="45" fillId="0" borderId="0"/>
    <xf numFmtId="10" fontId="45" fillId="0" borderId="0" applyFont="0" applyFill="0" applyBorder="0" applyAlignment="0" applyProtection="0"/>
    <xf numFmtId="0" fontId="2" fillId="0" borderId="0"/>
    <xf numFmtId="43" fontId="2" fillId="0" borderId="0" applyFont="0" applyFill="0" applyBorder="0" applyAlignment="0" applyProtection="0"/>
    <xf numFmtId="0" fontId="45" fillId="0" borderId="0"/>
    <xf numFmtId="10"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43" fontId="28"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2" fillId="60" borderId="26" applyNumberFormat="0" applyFont="0" applyAlignment="0" applyProtection="0"/>
    <xf numFmtId="0" fontId="2" fillId="60" borderId="26" applyNumberFormat="0" applyFont="0" applyAlignment="0" applyProtection="0"/>
    <xf numFmtId="0" fontId="2" fillId="60" borderId="26" applyNumberFormat="0" applyFont="0" applyAlignment="0" applyProtection="0"/>
    <xf numFmtId="0" fontId="2" fillId="60" borderId="26" applyNumberFormat="0" applyFont="0" applyAlignment="0" applyProtection="0"/>
    <xf numFmtId="0" fontId="2" fillId="60" borderId="26" applyNumberFormat="0" applyFont="0" applyAlignment="0" applyProtection="0"/>
    <xf numFmtId="0" fontId="2" fillId="60" borderId="26" applyNumberFormat="0" applyFont="0" applyAlignment="0" applyProtection="0"/>
    <xf numFmtId="0" fontId="2" fillId="60" borderId="26" applyNumberFormat="0" applyFont="0" applyAlignment="0" applyProtection="0"/>
    <xf numFmtId="0" fontId="2" fillId="60" borderId="26" applyNumberFormat="0" applyFont="0" applyAlignment="0" applyProtection="0"/>
    <xf numFmtId="0" fontId="19" fillId="60" borderId="26" applyNumberFormat="0" applyFont="0" applyAlignment="0" applyProtection="0"/>
    <xf numFmtId="0" fontId="2"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10" fontId="45" fillId="0" borderId="0" applyFont="0" applyFill="0" applyBorder="0" applyAlignment="0" applyProtection="0"/>
    <xf numFmtId="0" fontId="68" fillId="0" borderId="0" applyNumberForma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28"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434">
    <xf numFmtId="0" fontId="0" fillId="0" borderId="0" xfId="0"/>
    <xf numFmtId="0" fontId="3" fillId="0" borderId="0" xfId="0" applyFont="1" applyAlignment="1"/>
    <xf numFmtId="0" fontId="0" fillId="2" borderId="0" xfId="0" applyFill="1"/>
    <xf numFmtId="0" fontId="0" fillId="62" borderId="0" xfId="0" applyFill="1"/>
    <xf numFmtId="0" fontId="48" fillId="61" borderId="0" xfId="0" applyFont="1" applyFill="1" applyBorder="1" applyAlignment="1">
      <alignment horizontal="center" vertical="center"/>
    </xf>
    <xf numFmtId="0" fontId="49" fillId="61" borderId="0" xfId="0" applyFont="1" applyFill="1" applyAlignment="1"/>
    <xf numFmtId="0" fontId="49" fillId="61" borderId="0" xfId="0" applyFont="1" applyFill="1" applyBorder="1" applyAlignment="1"/>
    <xf numFmtId="0" fontId="49" fillId="0" borderId="0" xfId="0" applyFont="1" applyAlignment="1"/>
    <xf numFmtId="0" fontId="51" fillId="61" borderId="0" xfId="0" applyFont="1" applyFill="1" applyBorder="1" applyAlignment="1">
      <alignment horizontal="center" vertical="center"/>
    </xf>
    <xf numFmtId="0" fontId="51" fillId="61" borderId="0" xfId="0" applyFont="1" applyFill="1" applyBorder="1" applyAlignment="1">
      <alignment vertical="center"/>
    </xf>
    <xf numFmtId="0" fontId="52" fillId="61" borderId="0" xfId="0" applyFont="1" applyFill="1" applyBorder="1" applyAlignment="1">
      <alignment horizontal="center" vertical="center" wrapText="1"/>
    </xf>
    <xf numFmtId="0" fontId="52" fillId="61" borderId="0" xfId="0" applyFont="1" applyFill="1" applyBorder="1" applyAlignment="1">
      <alignment horizontal="center" vertical="center"/>
    </xf>
    <xf numFmtId="0" fontId="51" fillId="61" borderId="33" xfId="0" applyFont="1" applyFill="1" applyBorder="1" applyAlignment="1"/>
    <xf numFmtId="49" fontId="51" fillId="0" borderId="33" xfId="0" applyNumberFormat="1" applyFont="1" applyBorder="1" applyAlignment="1">
      <alignment horizontal="center"/>
    </xf>
    <xf numFmtId="0" fontId="49" fillId="0" borderId="0" xfId="0" applyFont="1" applyFill="1" applyAlignment="1"/>
    <xf numFmtId="0" fontId="51" fillId="61" borderId="0" xfId="0" applyFont="1" applyFill="1" applyAlignment="1"/>
    <xf numFmtId="0" fontId="53" fillId="61" borderId="0" xfId="0" applyFont="1" applyFill="1" applyBorder="1" applyAlignment="1">
      <alignment horizontal="center"/>
    </xf>
    <xf numFmtId="0" fontId="47" fillId="61" borderId="0" xfId="0" applyFont="1" applyFill="1" applyAlignment="1"/>
    <xf numFmtId="0" fontId="46" fillId="61" borderId="0" xfId="0" applyFont="1" applyFill="1" applyAlignment="1"/>
    <xf numFmtId="0" fontId="48" fillId="61" borderId="0" xfId="0" applyFont="1" applyFill="1" applyBorder="1" applyAlignment="1">
      <alignment vertical="center" wrapText="1"/>
    </xf>
    <xf numFmtId="0" fontId="51" fillId="61" borderId="0" xfId="0" applyFont="1" applyFill="1" applyAlignment="1">
      <alignment vertical="top"/>
    </xf>
    <xf numFmtId="0" fontId="49" fillId="61" borderId="0" xfId="0" applyFont="1" applyFill="1" applyAlignment="1">
      <alignment vertical="top"/>
    </xf>
    <xf numFmtId="0" fontId="53" fillId="61" borderId="0" xfId="0" applyFont="1" applyFill="1"/>
    <xf numFmtId="0" fontId="52" fillId="3" borderId="32" xfId="0" applyFont="1" applyFill="1" applyBorder="1" applyAlignment="1">
      <alignment horizontal="center" vertical="center"/>
    </xf>
    <xf numFmtId="0" fontId="51" fillId="0" borderId="31" xfId="0" applyFont="1" applyBorder="1" applyAlignment="1">
      <alignment horizontal="left"/>
    </xf>
    <xf numFmtId="0" fontId="51" fillId="0" borderId="32" xfId="0" applyFont="1" applyBorder="1" applyAlignment="1">
      <alignment horizontal="left"/>
    </xf>
    <xf numFmtId="0" fontId="51" fillId="0" borderId="34" xfId="0" applyFont="1" applyBorder="1" applyAlignment="1">
      <alignment horizontal="left"/>
    </xf>
    <xf numFmtId="0" fontId="55" fillId="61" borderId="0" xfId="0" applyFont="1" applyFill="1" applyBorder="1" applyAlignment="1">
      <alignment vertical="center"/>
    </xf>
    <xf numFmtId="0" fontId="3" fillId="61" borderId="0" xfId="0" applyFont="1" applyFill="1" applyBorder="1" applyAlignment="1"/>
    <xf numFmtId="0" fontId="3" fillId="61" borderId="0" xfId="0" applyFont="1" applyFill="1" applyAlignment="1"/>
    <xf numFmtId="0" fontId="53" fillId="0" borderId="0" xfId="0" applyFont="1" applyFill="1"/>
    <xf numFmtId="0" fontId="57" fillId="61" borderId="0" xfId="0" applyFont="1" applyFill="1" applyAlignment="1">
      <alignment horizontal="left" vertical="center"/>
    </xf>
    <xf numFmtId="0" fontId="51" fillId="61" borderId="0" xfId="0" applyFont="1" applyFill="1" applyBorder="1" applyAlignment="1"/>
    <xf numFmtId="0" fontId="51" fillId="2" borderId="33" xfId="0" applyFont="1" applyFill="1" applyBorder="1" applyAlignment="1"/>
    <xf numFmtId="0" fontId="52" fillId="61" borderId="0" xfId="0" applyFont="1" applyFill="1" applyAlignment="1">
      <alignment vertical="top"/>
    </xf>
    <xf numFmtId="0" fontId="58" fillId="0" borderId="0" xfId="0" applyFont="1" applyAlignment="1">
      <alignment vertical="center"/>
    </xf>
    <xf numFmtId="0" fontId="53" fillId="61" borderId="0" xfId="0" applyFont="1" applyFill="1" applyBorder="1" applyAlignment="1" applyProtection="1">
      <alignment horizontal="right" vertical="center"/>
      <protection locked="0"/>
    </xf>
    <xf numFmtId="0" fontId="53" fillId="61" borderId="0" xfId="0" applyFont="1" applyFill="1" applyAlignment="1">
      <alignment vertical="center"/>
    </xf>
    <xf numFmtId="0" fontId="53" fillId="61" borderId="0" xfId="0" applyFont="1" applyFill="1" applyAlignment="1"/>
    <xf numFmtId="0" fontId="53" fillId="61" borderId="0" xfId="0" applyFont="1" applyFill="1" applyAlignment="1">
      <alignment horizontal="right"/>
    </xf>
    <xf numFmtId="0" fontId="58" fillId="61" borderId="0" xfId="0" applyFont="1" applyFill="1" applyAlignment="1">
      <alignment horizontal="left"/>
    </xf>
    <xf numFmtId="0" fontId="57" fillId="61" borderId="0" xfId="0" applyFont="1" applyFill="1" applyAlignment="1">
      <alignment horizontal="left"/>
    </xf>
    <xf numFmtId="0" fontId="53" fillId="61" borderId="0" xfId="0" applyFont="1" applyFill="1" applyBorder="1" applyAlignment="1">
      <alignment horizontal="right"/>
    </xf>
    <xf numFmtId="0" fontId="51" fillId="61" borderId="0" xfId="0" applyFont="1" applyFill="1" applyAlignment="1">
      <alignment vertical="center"/>
    </xf>
    <xf numFmtId="0" fontId="46" fillId="0" borderId="0" xfId="0" applyFont="1" applyAlignment="1"/>
    <xf numFmtId="0" fontId="46" fillId="61" borderId="0" xfId="0" applyFont="1" applyFill="1" applyBorder="1" applyAlignment="1"/>
    <xf numFmtId="0" fontId="52" fillId="3" borderId="31" xfId="0" applyFont="1" applyFill="1" applyBorder="1" applyAlignment="1">
      <alignment vertical="center"/>
    </xf>
    <xf numFmtId="0" fontId="52" fillId="3" borderId="32" xfId="0" applyFont="1" applyFill="1" applyBorder="1" applyAlignment="1">
      <alignment vertical="center"/>
    </xf>
    <xf numFmtId="0" fontId="50" fillId="61" borderId="0" xfId="0" applyFont="1" applyFill="1" applyBorder="1" applyAlignment="1">
      <alignment vertical="center" wrapText="1"/>
    </xf>
    <xf numFmtId="0" fontId="46" fillId="61" borderId="0" xfId="0" applyFont="1" applyFill="1" applyAlignment="1">
      <alignment wrapText="1"/>
    </xf>
    <xf numFmtId="0" fontId="52" fillId="61" borderId="0" xfId="0" applyFont="1" applyFill="1" applyBorder="1" applyAlignment="1">
      <alignment vertical="center"/>
    </xf>
    <xf numFmtId="0" fontId="46" fillId="61" borderId="0" xfId="0" applyFont="1" applyFill="1" applyBorder="1" applyAlignment="1">
      <alignment wrapText="1"/>
    </xf>
    <xf numFmtId="0" fontId="56" fillId="61" borderId="0" xfId="0" applyFont="1" applyFill="1" applyAlignment="1">
      <alignment vertical="top" wrapText="1"/>
    </xf>
    <xf numFmtId="0" fontId="56" fillId="61" borderId="0" xfId="0" applyFont="1" applyFill="1" applyAlignment="1">
      <alignment vertical="center" wrapText="1"/>
    </xf>
    <xf numFmtId="0" fontId="60" fillId="61" borderId="0" xfId="0" applyFont="1" applyFill="1" applyAlignment="1">
      <alignment horizontal="right"/>
    </xf>
    <xf numFmtId="0" fontId="52" fillId="3" borderId="32" xfId="0" applyFont="1" applyFill="1" applyBorder="1" applyAlignment="1">
      <alignment horizontal="center" vertical="center" wrapText="1"/>
    </xf>
    <xf numFmtId="0" fontId="60" fillId="61" borderId="0" xfId="0" applyFont="1" applyFill="1" applyBorder="1" applyAlignment="1">
      <alignment horizontal="center"/>
    </xf>
    <xf numFmtId="0" fontId="60" fillId="61" borderId="0" xfId="0" applyFont="1" applyFill="1" applyBorder="1" applyAlignment="1">
      <alignment horizontal="center" wrapText="1"/>
    </xf>
    <xf numFmtId="0" fontId="53" fillId="61" borderId="0" xfId="0" applyFont="1" applyFill="1" applyBorder="1" applyAlignment="1"/>
    <xf numFmtId="0" fontId="53" fillId="0" borderId="0" xfId="0" applyFont="1" applyAlignment="1"/>
    <xf numFmtId="0" fontId="52" fillId="61" borderId="0" xfId="0" applyFont="1" applyFill="1" applyBorder="1" applyAlignment="1"/>
    <xf numFmtId="0" fontId="53" fillId="61" borderId="0" xfId="0" applyFont="1" applyFill="1" applyAlignment="1">
      <alignment horizontal="left" vertical="top" wrapText="1"/>
    </xf>
    <xf numFmtId="0" fontId="60" fillId="3" borderId="34" xfId="0" applyFont="1" applyFill="1" applyBorder="1" applyAlignment="1">
      <alignment horizontal="center" vertical="center" wrapText="1"/>
    </xf>
    <xf numFmtId="0" fontId="52" fillId="2" borderId="33" xfId="0" applyFont="1" applyFill="1" applyBorder="1" applyAlignment="1"/>
    <xf numFmtId="0" fontId="60" fillId="2" borderId="33" xfId="0" applyFont="1" applyFill="1" applyBorder="1" applyAlignment="1"/>
    <xf numFmtId="0" fontId="53" fillId="61" borderId="0" xfId="0" applyFont="1" applyFill="1" applyAlignment="1">
      <alignment horizontal="left"/>
    </xf>
    <xf numFmtId="0" fontId="60" fillId="3" borderId="33" xfId="0" applyFont="1" applyFill="1" applyBorder="1" applyAlignment="1">
      <alignment horizontal="center" vertical="center" wrapText="1"/>
    </xf>
    <xf numFmtId="0" fontId="52" fillId="61" borderId="33" xfId="0" applyFont="1" applyFill="1" applyBorder="1" applyAlignment="1"/>
    <xf numFmtId="0" fontId="53" fillId="61" borderId="33" xfId="0" applyFont="1" applyFill="1" applyBorder="1" applyAlignment="1"/>
    <xf numFmtId="0" fontId="60" fillId="61" borderId="0" xfId="0" applyFont="1" applyFill="1" applyAlignment="1"/>
    <xf numFmtId="0" fontId="53" fillId="61" borderId="0" xfId="0" applyFont="1" applyFill="1" applyAlignment="1">
      <alignment vertical="top" wrapText="1"/>
    </xf>
    <xf numFmtId="0" fontId="17" fillId="61" borderId="0" xfId="0" applyFont="1" applyFill="1" applyAlignment="1">
      <alignment horizontal="center"/>
    </xf>
    <xf numFmtId="0" fontId="53" fillId="61" borderId="0" xfId="0" applyFont="1" applyFill="1" applyAlignment="1">
      <alignment wrapText="1"/>
    </xf>
    <xf numFmtId="0" fontId="60" fillId="61" borderId="0" xfId="0" applyFont="1" applyFill="1" applyAlignment="1">
      <alignment horizontal="center"/>
    </xf>
    <xf numFmtId="0" fontId="52" fillId="61" borderId="0" xfId="0" applyFont="1" applyFill="1" applyBorder="1" applyAlignment="1">
      <alignment horizontal="center"/>
    </xf>
    <xf numFmtId="0" fontId="53" fillId="61" borderId="0" xfId="0" applyFont="1" applyFill="1" applyBorder="1" applyAlignment="1" applyProtection="1">
      <alignment horizontal="left" vertical="center"/>
      <protection locked="0"/>
    </xf>
    <xf numFmtId="0" fontId="53" fillId="61" borderId="0" xfId="0" applyFont="1" applyFill="1" applyAlignment="1">
      <alignment horizontal="left" vertical="center" wrapText="1"/>
    </xf>
    <xf numFmtId="0" fontId="60" fillId="61" borderId="0" xfId="0" applyFont="1" applyFill="1" applyAlignment="1">
      <alignment horizontal="center" vertical="center" wrapText="1"/>
    </xf>
    <xf numFmtId="0" fontId="57" fillId="61" borderId="0" xfId="0" applyFont="1" applyFill="1" applyAlignment="1">
      <alignment wrapText="1"/>
    </xf>
    <xf numFmtId="0" fontId="53" fillId="61" borderId="0" xfId="0" applyFont="1" applyFill="1" applyBorder="1" applyAlignment="1" applyProtection="1">
      <alignment vertical="center"/>
      <protection locked="0"/>
    </xf>
    <xf numFmtId="0" fontId="0" fillId="61" borderId="0" xfId="0" applyFill="1"/>
    <xf numFmtId="0" fontId="0" fillId="2" borderId="33" xfId="0" applyFill="1" applyBorder="1"/>
    <xf numFmtId="0" fontId="17" fillId="61" borderId="0" xfId="0" applyFont="1" applyFill="1" applyAlignment="1">
      <alignment horizontal="center" wrapText="1"/>
    </xf>
    <xf numFmtId="0" fontId="60" fillId="61" borderId="33" xfId="0" applyFont="1" applyFill="1" applyBorder="1" applyAlignment="1">
      <alignment horizontal="center" vertical="center" wrapText="1"/>
    </xf>
    <xf numFmtId="49" fontId="51" fillId="61" borderId="3" xfId="0" applyNumberFormat="1" applyFont="1" applyFill="1" applyBorder="1" applyAlignment="1">
      <alignment horizontal="center" vertical="center" wrapText="1"/>
    </xf>
    <xf numFmtId="10" fontId="57" fillId="61" borderId="3" xfId="1" applyNumberFormat="1" applyFont="1" applyFill="1" applyBorder="1" applyAlignment="1">
      <alignment horizontal="center"/>
    </xf>
    <xf numFmtId="49" fontId="57" fillId="61" borderId="3" xfId="0" applyNumberFormat="1" applyFont="1" applyFill="1" applyBorder="1" applyAlignment="1">
      <alignment horizontal="center" vertical="center" wrapText="1"/>
    </xf>
    <xf numFmtId="10" fontId="57" fillId="61" borderId="33" xfId="1" applyNumberFormat="1" applyFont="1" applyFill="1" applyBorder="1" applyAlignment="1">
      <alignment horizontal="center"/>
    </xf>
    <xf numFmtId="49" fontId="58" fillId="61" borderId="33" xfId="0" applyNumberFormat="1" applyFont="1" applyFill="1" applyBorder="1" applyAlignment="1">
      <alignment horizontal="center" vertical="center" wrapText="1"/>
    </xf>
    <xf numFmtId="0" fontId="51" fillId="61" borderId="3" xfId="0" applyFont="1" applyFill="1" applyBorder="1" applyAlignment="1">
      <alignment horizontal="center" vertical="center" wrapText="1"/>
    </xf>
    <xf numFmtId="164" fontId="51" fillId="61" borderId="3" xfId="0" applyNumberFormat="1" applyFont="1" applyFill="1" applyBorder="1" applyAlignment="1">
      <alignment horizontal="center" vertical="center" wrapText="1"/>
    </xf>
    <xf numFmtId="0" fontId="51" fillId="61" borderId="33" xfId="0" applyFont="1" applyFill="1" applyBorder="1" applyAlignment="1">
      <alignment horizontal="center" vertical="center" wrapText="1"/>
    </xf>
    <xf numFmtId="0" fontId="57" fillId="61" borderId="33" xfId="0" applyFont="1" applyFill="1" applyBorder="1" applyAlignment="1">
      <alignment horizontal="center" vertical="center" wrapText="1"/>
    </xf>
    <xf numFmtId="0" fontId="58" fillId="61" borderId="33" xfId="0" applyFont="1" applyFill="1" applyBorder="1" applyAlignment="1">
      <alignment horizontal="center" vertical="center" wrapText="1"/>
    </xf>
    <xf numFmtId="0" fontId="0" fillId="61" borderId="0" xfId="0" applyFill="1" applyAlignment="1"/>
    <xf numFmtId="0" fontId="0" fillId="61" borderId="0" xfId="0" applyFill="1" applyAlignment="1">
      <alignment wrapText="1"/>
    </xf>
    <xf numFmtId="0" fontId="61" fillId="61" borderId="0" xfId="0" applyFont="1" applyFill="1"/>
    <xf numFmtId="0" fontId="61" fillId="61" borderId="0" xfId="0" applyFont="1" applyFill="1" applyAlignment="1"/>
    <xf numFmtId="0" fontId="0" fillId="61" borderId="0" xfId="0" applyFill="1" applyAlignment="1">
      <alignment vertical="center"/>
    </xf>
    <xf numFmtId="0" fontId="53" fillId="61" borderId="35" xfId="0" applyFont="1" applyFill="1" applyBorder="1" applyAlignment="1">
      <alignment horizontal="left" vertical="center" wrapText="1"/>
    </xf>
    <xf numFmtId="0" fontId="0" fillId="61" borderId="29" xfId="0" applyFill="1" applyBorder="1" applyAlignment="1">
      <alignment vertical="center"/>
    </xf>
    <xf numFmtId="0" fontId="0" fillId="61" borderId="32" xfId="0" applyFill="1" applyBorder="1" applyAlignment="1">
      <alignment vertical="center"/>
    </xf>
    <xf numFmtId="0" fontId="53" fillId="61" borderId="31" xfId="0" applyFont="1" applyFill="1" applyBorder="1" applyAlignment="1">
      <alignment horizontal="left" vertical="center" wrapText="1"/>
    </xf>
    <xf numFmtId="0" fontId="17" fillId="61" borderId="1" xfId="0" applyFont="1" applyFill="1" applyBorder="1" applyAlignment="1">
      <alignment horizontal="center" vertical="center" wrapText="1"/>
    </xf>
    <xf numFmtId="0" fontId="17" fillId="61" borderId="1" xfId="0" applyFont="1" applyFill="1" applyBorder="1" applyAlignment="1">
      <alignment horizontal="center"/>
    </xf>
    <xf numFmtId="0" fontId="17" fillId="61" borderId="1" xfId="0" applyFont="1" applyFill="1" applyBorder="1" applyAlignment="1">
      <alignment horizontal="center" wrapText="1"/>
    </xf>
    <xf numFmtId="0" fontId="0" fillId="61" borderId="0" xfId="0" applyFill="1" applyAlignment="1">
      <alignment horizontal="left" wrapText="1"/>
    </xf>
    <xf numFmtId="0" fontId="0" fillId="61" borderId="32" xfId="0" applyFill="1" applyBorder="1" applyAlignment="1">
      <alignment horizontal="center" vertical="center"/>
    </xf>
    <xf numFmtId="0" fontId="0" fillId="61" borderId="29" xfId="0" applyFill="1" applyBorder="1" applyAlignment="1">
      <alignment horizontal="center" vertical="center"/>
    </xf>
    <xf numFmtId="0" fontId="64" fillId="61" borderId="0" xfId="0" applyFont="1" applyFill="1" applyAlignment="1"/>
    <xf numFmtId="0" fontId="64" fillId="0" borderId="0" xfId="0" applyFont="1" applyAlignment="1"/>
    <xf numFmtId="0" fontId="3" fillId="61" borderId="0" xfId="0" applyFont="1" applyFill="1" applyAlignment="1">
      <alignment vertical="center"/>
    </xf>
    <xf numFmtId="0" fontId="3" fillId="0" borderId="0" xfId="0" applyFont="1" applyAlignment="1">
      <alignment vertical="center"/>
    </xf>
    <xf numFmtId="0" fontId="3" fillId="0" borderId="0" xfId="0" applyFont="1" applyFill="1" applyAlignment="1"/>
    <xf numFmtId="49" fontId="51" fillId="61" borderId="29" xfId="0" applyNumberFormat="1" applyFont="1" applyFill="1" applyBorder="1" applyAlignment="1">
      <alignment horizontal="center"/>
    </xf>
    <xf numFmtId="49" fontId="51" fillId="61" borderId="0" xfId="0" applyNumberFormat="1" applyFont="1" applyFill="1" applyBorder="1" applyAlignment="1">
      <alignment horizontal="center"/>
    </xf>
    <xf numFmtId="0" fontId="0" fillId="2" borderId="32" xfId="0" applyFill="1" applyBorder="1" applyAlignment="1">
      <alignment vertical="center"/>
    </xf>
    <xf numFmtId="0" fontId="0" fillId="2" borderId="29" xfId="0" applyFill="1" applyBorder="1" applyAlignment="1">
      <alignment vertical="center"/>
    </xf>
    <xf numFmtId="0" fontId="0" fillId="2" borderId="34" xfId="0" applyFill="1" applyBorder="1" applyAlignment="1">
      <alignment vertical="center"/>
    </xf>
    <xf numFmtId="0" fontId="53" fillId="61" borderId="0" xfId="0" applyFont="1" applyFill="1" applyBorder="1" applyAlignment="1">
      <alignment horizontal="left" vertical="top" wrapText="1"/>
    </xf>
    <xf numFmtId="0" fontId="15" fillId="61" borderId="0" xfId="0" applyFont="1" applyFill="1" applyAlignment="1">
      <alignment vertical="center"/>
    </xf>
    <xf numFmtId="0" fontId="60" fillId="61" borderId="0" xfId="0" applyFont="1" applyFill="1" applyBorder="1" applyAlignment="1">
      <alignment vertical="center"/>
    </xf>
    <xf numFmtId="0" fontId="65" fillId="61" borderId="0" xfId="0" applyFont="1" applyFill="1" applyBorder="1" applyAlignment="1">
      <alignment vertical="center"/>
    </xf>
    <xf numFmtId="0" fontId="46" fillId="61" borderId="0" xfId="0" applyFont="1" applyFill="1" applyBorder="1" applyAlignment="1">
      <alignment vertical="center"/>
    </xf>
    <xf numFmtId="0" fontId="46" fillId="61" borderId="0" xfId="0" applyFont="1" applyFill="1" applyAlignment="1">
      <alignment vertical="top" wrapText="1"/>
    </xf>
    <xf numFmtId="0" fontId="0" fillId="61" borderId="0" xfId="0" applyFont="1" applyFill="1"/>
    <xf numFmtId="0" fontId="0" fillId="61" borderId="0" xfId="0" applyFont="1" applyFill="1" applyAlignment="1">
      <alignment vertical="center"/>
    </xf>
    <xf numFmtId="0" fontId="60" fillId="61" borderId="0" xfId="0" applyFont="1" applyFill="1" applyAlignment="1">
      <alignment horizontal="right"/>
    </xf>
    <xf numFmtId="0" fontId="53" fillId="61" borderId="0" xfId="0" applyFont="1" applyFill="1" applyAlignment="1">
      <alignment horizontal="left" vertical="top" wrapText="1"/>
    </xf>
    <xf numFmtId="0" fontId="60" fillId="3" borderId="32" xfId="0" applyFont="1" applyFill="1" applyBorder="1" applyAlignment="1">
      <alignment horizontal="center" wrapText="1"/>
    </xf>
    <xf numFmtId="0" fontId="48" fillId="61" borderId="0" xfId="0" applyFont="1" applyFill="1" applyBorder="1" applyAlignment="1">
      <alignment horizontal="center" vertical="center" wrapText="1"/>
    </xf>
    <xf numFmtId="49" fontId="51" fillId="61" borderId="29" xfId="0" applyNumberFormat="1" applyFont="1" applyFill="1" applyBorder="1" applyAlignment="1">
      <alignment horizontal="center"/>
    </xf>
    <xf numFmtId="49" fontId="51" fillId="61" borderId="29" xfId="0" applyNumberFormat="1" applyFont="1" applyFill="1" applyBorder="1" applyAlignment="1">
      <alignment horizontal="center"/>
    </xf>
    <xf numFmtId="0" fontId="48" fillId="61" borderId="0" xfId="0" applyFont="1" applyFill="1" applyBorder="1" applyAlignment="1">
      <alignment horizontal="center" vertical="center" wrapText="1"/>
    </xf>
    <xf numFmtId="0" fontId="51" fillId="61" borderId="0" xfId="0" applyFont="1" applyFill="1" applyBorder="1" applyAlignment="1">
      <alignment horizontal="left"/>
    </xf>
    <xf numFmtId="0" fontId="53" fillId="61" borderId="0" xfId="0" applyFont="1" applyFill="1" applyAlignment="1">
      <alignment horizontal="left" vertical="top" wrapText="1"/>
    </xf>
    <xf numFmtId="0" fontId="53" fillId="61" borderId="0" xfId="0" applyFont="1" applyFill="1" applyBorder="1" applyAlignment="1">
      <alignment horizontal="left" vertical="top" wrapText="1"/>
    </xf>
    <xf numFmtId="0" fontId="53" fillId="61" borderId="0" xfId="0" applyFont="1" applyFill="1" applyAlignment="1">
      <alignment horizontal="left"/>
    </xf>
    <xf numFmtId="0" fontId="15" fillId="61" borderId="0" xfId="0" applyFont="1" applyFill="1"/>
    <xf numFmtId="0" fontId="15" fillId="0" borderId="0" xfId="0" applyFont="1"/>
    <xf numFmtId="0" fontId="0" fillId="61" borderId="0" xfId="0" applyFill="1" applyBorder="1"/>
    <xf numFmtId="0" fontId="0" fillId="61" borderId="0" xfId="0" applyFill="1" applyAlignment="1">
      <alignment wrapText="1"/>
    </xf>
    <xf numFmtId="0" fontId="3" fillId="61" borderId="0" xfId="0" applyFont="1" applyFill="1" applyAlignment="1">
      <alignment horizontal="center"/>
    </xf>
    <xf numFmtId="0" fontId="3" fillId="61" borderId="34" xfId="0" applyFont="1" applyFill="1" applyBorder="1" applyAlignment="1">
      <alignment horizontal="center"/>
    </xf>
    <xf numFmtId="0" fontId="17" fillId="61" borderId="0" xfId="0" applyFont="1" applyFill="1" applyBorder="1" applyAlignment="1">
      <alignment horizontal="center" wrapText="1"/>
    </xf>
    <xf numFmtId="0" fontId="17" fillId="61" borderId="0" xfId="0" applyFont="1" applyFill="1"/>
    <xf numFmtId="0" fontId="53" fillId="61" borderId="0" xfId="0" applyFont="1" applyFill="1" applyBorder="1"/>
    <xf numFmtId="0" fontId="46" fillId="61" borderId="0" xfId="0" applyFont="1" applyFill="1" applyAlignment="1">
      <alignment vertical="center" wrapText="1"/>
    </xf>
    <xf numFmtId="0" fontId="53" fillId="61" borderId="0" xfId="0" applyFont="1" applyFill="1" applyBorder="1" applyAlignment="1">
      <alignment vertical="top" wrapText="1"/>
    </xf>
    <xf numFmtId="0" fontId="60" fillId="3" borderId="33" xfId="0" applyFont="1" applyFill="1" applyBorder="1" applyAlignment="1">
      <alignment horizontal="center" vertical="center"/>
    </xf>
    <xf numFmtId="0" fontId="53" fillId="0" borderId="3" xfId="0" applyFont="1" applyBorder="1" applyAlignment="1">
      <alignment horizontal="center" vertical="center" wrapText="1"/>
    </xf>
    <xf numFmtId="49" fontId="51" fillId="61" borderId="29" xfId="0" applyNumberFormat="1" applyFont="1" applyFill="1" applyBorder="1" applyAlignment="1">
      <alignment horizontal="center"/>
    </xf>
    <xf numFmtId="0" fontId="48" fillId="61" borderId="0" xfId="0" applyFont="1" applyFill="1" applyBorder="1" applyAlignment="1">
      <alignment horizontal="center" vertical="center" wrapText="1"/>
    </xf>
    <xf numFmtId="0" fontId="53" fillId="61" borderId="0" xfId="0" applyFont="1" applyFill="1" applyBorder="1" applyAlignment="1">
      <alignment horizontal="left" vertical="top" wrapText="1"/>
    </xf>
    <xf numFmtId="0" fontId="46" fillId="61" borderId="33" xfId="0" applyFont="1" applyFill="1" applyBorder="1" applyAlignment="1">
      <alignment horizontal="center" vertical="center"/>
    </xf>
    <xf numFmtId="0" fontId="60" fillId="61" borderId="0" xfId="0" applyFont="1" applyFill="1" applyBorder="1" applyAlignment="1">
      <alignment horizontal="center" vertical="top" wrapText="1"/>
    </xf>
    <xf numFmtId="0" fontId="53" fillId="61" borderId="0" xfId="0" applyFont="1" applyFill="1" applyBorder="1" applyAlignment="1">
      <alignment horizontal="center" vertical="top" wrapText="1"/>
    </xf>
    <xf numFmtId="0" fontId="67" fillId="2" borderId="33" xfId="0" applyFont="1" applyFill="1" applyBorder="1" applyAlignment="1"/>
    <xf numFmtId="9" fontId="69" fillId="2" borderId="33" xfId="1" applyFont="1" applyFill="1" applyBorder="1" applyAlignment="1"/>
    <xf numFmtId="9" fontId="51" fillId="2" borderId="33" xfId="1" applyFont="1" applyFill="1" applyBorder="1" applyAlignment="1"/>
    <xf numFmtId="168" fontId="69" fillId="2" borderId="1" xfId="1" applyNumberFormat="1" applyFont="1" applyFill="1" applyBorder="1" applyAlignment="1"/>
    <xf numFmtId="168" fontId="51" fillId="2" borderId="1" xfId="1" applyNumberFormat="1" applyFont="1" applyFill="1" applyBorder="1" applyAlignment="1"/>
    <xf numFmtId="10" fontId="70" fillId="2" borderId="1" xfId="1" applyNumberFormat="1" applyFont="1" applyFill="1" applyBorder="1" applyAlignment="1"/>
    <xf numFmtId="0" fontId="47" fillId="61" borderId="0" xfId="0" applyNumberFormat="1" applyFont="1" applyFill="1" applyAlignment="1"/>
    <xf numFmtId="10" fontId="53" fillId="2" borderId="1" xfId="1" applyNumberFormat="1" applyFont="1" applyFill="1" applyBorder="1" applyAlignment="1"/>
    <xf numFmtId="168" fontId="69" fillId="2" borderId="32" xfId="1" applyNumberFormat="1" applyFont="1" applyFill="1" applyBorder="1" applyAlignment="1"/>
    <xf numFmtId="168" fontId="51" fillId="2" borderId="32" xfId="1" applyNumberFormat="1" applyFont="1" applyFill="1" applyBorder="1" applyAlignment="1"/>
    <xf numFmtId="10" fontId="53" fillId="2" borderId="32" xfId="1" applyNumberFormat="1" applyFont="1" applyFill="1" applyBorder="1" applyAlignment="1"/>
    <xf numFmtId="10" fontId="69" fillId="2" borderId="32" xfId="1" applyNumberFormat="1" applyFont="1" applyFill="1" applyBorder="1" applyAlignment="1"/>
    <xf numFmtId="168" fontId="52" fillId="2" borderId="33" xfId="1" applyNumberFormat="1" applyFont="1" applyFill="1" applyBorder="1" applyAlignment="1"/>
    <xf numFmtId="10" fontId="60" fillId="2" borderId="33" xfId="1" applyNumberFormat="1" applyFont="1" applyFill="1" applyBorder="1" applyAlignment="1"/>
    <xf numFmtId="168" fontId="71" fillId="2" borderId="32" xfId="1" applyNumberFormat="1" applyFont="1" applyFill="1" applyBorder="1" applyAlignment="1"/>
    <xf numFmtId="168" fontId="52" fillId="2" borderId="32" xfId="1" applyNumberFormat="1" applyFont="1" applyFill="1" applyBorder="1" applyAlignment="1"/>
    <xf numFmtId="1" fontId="70" fillId="2" borderId="33" xfId="0" applyNumberFormat="1" applyFont="1" applyFill="1" applyBorder="1" applyAlignment="1"/>
    <xf numFmtId="168" fontId="51" fillId="2" borderId="33" xfId="1" applyNumberFormat="1" applyFont="1" applyFill="1" applyBorder="1" applyAlignment="1"/>
    <xf numFmtId="9" fontId="70" fillId="2" borderId="33" xfId="1" applyFont="1" applyFill="1" applyBorder="1" applyAlignment="1"/>
    <xf numFmtId="1" fontId="51" fillId="2" borderId="33" xfId="0" applyNumberFormat="1" applyFont="1" applyFill="1" applyBorder="1" applyAlignment="1"/>
    <xf numFmtId="9" fontId="53" fillId="2" borderId="33" xfId="1" applyFont="1" applyFill="1" applyBorder="1" applyAlignment="1"/>
    <xf numFmtId="1" fontId="69" fillId="2" borderId="33" xfId="0" applyNumberFormat="1" applyFont="1" applyFill="1" applyBorder="1" applyAlignment="1"/>
    <xf numFmtId="1" fontId="52" fillId="2" borderId="33" xfId="0" applyNumberFormat="1" applyFont="1" applyFill="1" applyBorder="1" applyAlignment="1"/>
    <xf numFmtId="9" fontId="60" fillId="2" borderId="33" xfId="1" applyFont="1" applyFill="1" applyBorder="1" applyAlignment="1"/>
    <xf numFmtId="1" fontId="71" fillId="2" borderId="33" xfId="0" applyNumberFormat="1" applyFont="1" applyFill="1" applyBorder="1" applyAlignment="1"/>
    <xf numFmtId="0" fontId="67" fillId="2" borderId="32" xfId="0" applyFont="1" applyFill="1" applyBorder="1" applyAlignment="1"/>
    <xf numFmtId="0" fontId="69" fillId="61" borderId="0" xfId="0" applyFont="1" applyFill="1" applyBorder="1" applyAlignment="1"/>
    <xf numFmtId="168" fontId="49" fillId="2" borderId="33" xfId="1" applyNumberFormat="1" applyFont="1" applyFill="1" applyBorder="1"/>
    <xf numFmtId="0" fontId="67" fillId="2" borderId="1" xfId="0" applyFont="1" applyFill="1" applyBorder="1" applyAlignment="1"/>
    <xf numFmtId="0" fontId="69" fillId="2" borderId="32" xfId="0" applyFont="1" applyFill="1" applyBorder="1" applyAlignment="1"/>
    <xf numFmtId="0" fontId="69" fillId="61" borderId="0" xfId="0" applyFont="1" applyFill="1" applyAlignment="1"/>
    <xf numFmtId="43" fontId="69" fillId="2" borderId="33" xfId="0" applyNumberFormat="1" applyFont="1" applyFill="1" applyBorder="1" applyAlignment="1"/>
    <xf numFmtId="0" fontId="46" fillId="61" borderId="0" xfId="0" applyFont="1" applyFill="1" applyAlignment="1"/>
    <xf numFmtId="168" fontId="72" fillId="2" borderId="33" xfId="1" applyNumberFormat="1" applyFont="1" applyFill="1" applyBorder="1" applyAlignment="1"/>
    <xf numFmtId="0" fontId="72" fillId="2" borderId="33" xfId="0" applyFont="1" applyFill="1" applyBorder="1" applyAlignment="1"/>
    <xf numFmtId="0" fontId="51" fillId="61" borderId="0" xfId="0" applyFont="1" applyFill="1" applyAlignment="1"/>
    <xf numFmtId="0" fontId="53" fillId="61" borderId="0" xfId="0" applyFont="1" applyFill="1"/>
    <xf numFmtId="0" fontId="51" fillId="61" borderId="0" xfId="0" applyFont="1" applyFill="1" applyBorder="1" applyAlignment="1"/>
    <xf numFmtId="0" fontId="51" fillId="2" borderId="33" xfId="0" applyFont="1" applyFill="1" applyBorder="1" applyAlignment="1"/>
    <xf numFmtId="0" fontId="53" fillId="61" borderId="0" xfId="0" applyFont="1" applyFill="1" applyAlignment="1"/>
    <xf numFmtId="0" fontId="53" fillId="61" borderId="0" xfId="0" applyFont="1" applyFill="1" applyBorder="1" applyAlignment="1"/>
    <xf numFmtId="0" fontId="53" fillId="0" borderId="0" xfId="0" applyFont="1" applyAlignment="1"/>
    <xf numFmtId="0" fontId="0" fillId="61" borderId="0" xfId="0" applyFill="1"/>
    <xf numFmtId="0" fontId="0" fillId="2" borderId="33" xfId="0" applyFill="1" applyBorder="1"/>
    <xf numFmtId="1" fontId="54" fillId="2" borderId="33" xfId="0" applyNumberFormat="1" applyFont="1" applyFill="1" applyBorder="1" applyAlignment="1" applyProtection="1">
      <alignment horizontal="center"/>
      <protection locked="0"/>
    </xf>
    <xf numFmtId="0" fontId="0" fillId="61" borderId="0" xfId="0" applyFont="1" applyFill="1"/>
    <xf numFmtId="0" fontId="70" fillId="61" borderId="0" xfId="0" applyFont="1" applyFill="1" applyAlignment="1"/>
    <xf numFmtId="168" fontId="0" fillId="2" borderId="33" xfId="1" applyNumberFormat="1" applyFont="1" applyFill="1" applyBorder="1"/>
    <xf numFmtId="10" fontId="0" fillId="2" borderId="33" xfId="1" applyNumberFormat="1" applyFont="1" applyFill="1" applyBorder="1"/>
    <xf numFmtId="168" fontId="0" fillId="61" borderId="0" xfId="1" applyNumberFormat="1" applyFont="1" applyFill="1"/>
    <xf numFmtId="168" fontId="54" fillId="2" borderId="33" xfId="1" applyNumberFormat="1" applyFont="1" applyFill="1" applyBorder="1" applyAlignment="1" applyProtection="1">
      <alignment horizontal="center"/>
      <protection locked="0"/>
    </xf>
    <xf numFmtId="10" fontId="51" fillId="2" borderId="33" xfId="1" applyNumberFormat="1" applyFont="1" applyFill="1" applyBorder="1" applyAlignment="1"/>
    <xf numFmtId="10" fontId="52" fillId="2" borderId="33" xfId="1" applyNumberFormat="1" applyFont="1" applyFill="1" applyBorder="1" applyAlignment="1"/>
    <xf numFmtId="2" fontId="51" fillId="2" borderId="33" xfId="0" applyNumberFormat="1" applyFont="1" applyFill="1" applyBorder="1" applyAlignment="1"/>
    <xf numFmtId="0" fontId="51" fillId="61" borderId="0" xfId="0" applyFont="1" applyFill="1"/>
    <xf numFmtId="0" fontId="52" fillId="2" borderId="33" xfId="0" applyFont="1" applyFill="1" applyBorder="1"/>
    <xf numFmtId="2" fontId="52" fillId="2" borderId="33" xfId="0" applyNumberFormat="1" applyFont="1" applyFill="1" applyBorder="1"/>
    <xf numFmtId="169" fontId="0" fillId="2" borderId="33" xfId="0" applyNumberFormat="1" applyFill="1" applyBorder="1"/>
    <xf numFmtId="0" fontId="67" fillId="2" borderId="33" xfId="0" applyFont="1" applyFill="1" applyBorder="1" applyAlignment="1"/>
    <xf numFmtId="168" fontId="69" fillId="2" borderId="1" xfId="1" applyNumberFormat="1" applyFont="1" applyFill="1" applyBorder="1" applyAlignment="1"/>
    <xf numFmtId="10" fontId="69" fillId="2" borderId="1" xfId="1" applyNumberFormat="1" applyFont="1" applyFill="1" applyBorder="1" applyAlignment="1"/>
    <xf numFmtId="10" fontId="69" fillId="2" borderId="33" xfId="1" applyNumberFormat="1" applyFont="1" applyFill="1" applyBorder="1" applyAlignment="1"/>
    <xf numFmtId="10" fontId="69" fillId="2" borderId="36" xfId="1" applyNumberFormat="1" applyFont="1" applyFill="1" applyBorder="1" applyAlignment="1"/>
    <xf numFmtId="10" fontId="67" fillId="2" borderId="33" xfId="1" applyNumberFormat="1" applyFont="1" applyFill="1" applyBorder="1" applyAlignment="1"/>
    <xf numFmtId="2" fontId="67" fillId="2" borderId="33" xfId="0" applyNumberFormat="1" applyFont="1" applyFill="1" applyBorder="1" applyAlignment="1"/>
    <xf numFmtId="168" fontId="73" fillId="2" borderId="33" xfId="1" applyNumberFormat="1" applyFont="1" applyFill="1" applyBorder="1"/>
    <xf numFmtId="10" fontId="69" fillId="2" borderId="33" xfId="1" applyNumberFormat="1" applyFont="1" applyFill="1" applyBorder="1"/>
    <xf numFmtId="169" fontId="73" fillId="2" borderId="33" xfId="0" applyNumberFormat="1" applyFont="1" applyFill="1" applyBorder="1"/>
    <xf numFmtId="168" fontId="73" fillId="61" borderId="0" xfId="1" applyNumberFormat="1" applyFont="1" applyFill="1"/>
    <xf numFmtId="0" fontId="73" fillId="61" borderId="0" xfId="0" applyFont="1" applyFill="1"/>
    <xf numFmtId="168" fontId="69" fillId="2" borderId="33" xfId="1" applyNumberFormat="1" applyFont="1" applyFill="1" applyBorder="1"/>
    <xf numFmtId="0" fontId="73" fillId="2" borderId="33" xfId="0" applyFont="1" applyFill="1" applyBorder="1"/>
    <xf numFmtId="0" fontId="74" fillId="2" borderId="33" xfId="0" applyFont="1" applyFill="1" applyBorder="1"/>
    <xf numFmtId="168" fontId="74" fillId="2" borderId="33" xfId="1" applyNumberFormat="1" applyFont="1" applyFill="1" applyBorder="1" applyAlignment="1">
      <alignment wrapText="1"/>
    </xf>
    <xf numFmtId="10" fontId="73" fillId="2" borderId="33" xfId="1" applyNumberFormat="1" applyFont="1" applyFill="1" applyBorder="1"/>
    <xf numFmtId="1" fontId="75" fillId="2" borderId="33" xfId="0" applyNumberFormat="1" applyFont="1" applyFill="1" applyBorder="1" applyAlignment="1" applyProtection="1">
      <alignment horizontal="center"/>
      <protection locked="0"/>
    </xf>
    <xf numFmtId="0" fontId="74" fillId="61" borderId="0" xfId="0" applyFont="1" applyFill="1"/>
    <xf numFmtId="0" fontId="67" fillId="61" borderId="0" xfId="0" applyFont="1" applyFill="1" applyBorder="1" applyAlignment="1"/>
    <xf numFmtId="0" fontId="74" fillId="2" borderId="34" xfId="0" applyFont="1" applyFill="1" applyBorder="1" applyAlignment="1">
      <alignment vertical="center"/>
    </xf>
    <xf numFmtId="0" fontId="74" fillId="2" borderId="30" xfId="0" applyFont="1" applyFill="1" applyBorder="1" applyAlignment="1">
      <alignment vertical="center"/>
    </xf>
    <xf numFmtId="15" fontId="51" fillId="2" borderId="33" xfId="0" applyNumberFormat="1" applyFont="1" applyFill="1" applyBorder="1" applyAlignment="1"/>
    <xf numFmtId="0" fontId="76" fillId="61" borderId="0" xfId="0" applyFont="1" applyFill="1" applyAlignment="1"/>
    <xf numFmtId="15" fontId="67" fillId="2" borderId="33" xfId="0" applyNumberFormat="1" applyFont="1" applyFill="1" applyBorder="1" applyAlignment="1"/>
    <xf numFmtId="168" fontId="67" fillId="61" borderId="0" xfId="1" applyNumberFormat="1" applyFont="1" applyFill="1" applyBorder="1" applyAlignment="1"/>
    <xf numFmtId="168" fontId="77" fillId="61" borderId="0" xfId="1" applyNumberFormat="1" applyFont="1" applyFill="1" applyBorder="1" applyAlignment="1"/>
    <xf numFmtId="0" fontId="72" fillId="61" borderId="0" xfId="0" applyFont="1" applyFill="1" applyBorder="1" applyAlignment="1"/>
    <xf numFmtId="170" fontId="67" fillId="2" borderId="1" xfId="1" applyNumberFormat="1" applyFont="1" applyFill="1" applyBorder="1" applyAlignment="1"/>
    <xf numFmtId="170" fontId="67" fillId="2" borderId="32" xfId="1" applyNumberFormat="1" applyFont="1" applyFill="1" applyBorder="1" applyAlignment="1"/>
    <xf numFmtId="170" fontId="67" fillId="61" borderId="0" xfId="1" applyNumberFormat="1" applyFont="1" applyFill="1" applyBorder="1" applyAlignment="1"/>
    <xf numFmtId="170" fontId="77" fillId="2" borderId="33" xfId="1" applyNumberFormat="1" applyFont="1" applyFill="1" applyBorder="1" applyAlignment="1"/>
    <xf numFmtId="170" fontId="77" fillId="2" borderId="32" xfId="1" applyNumberFormat="1" applyFont="1" applyFill="1" applyBorder="1" applyAlignment="1"/>
    <xf numFmtId="170" fontId="67" fillId="61" borderId="0" xfId="1" applyNumberFormat="1" applyFont="1" applyFill="1" applyAlignment="1"/>
    <xf numFmtId="170" fontId="67" fillId="0" borderId="0" xfId="1" applyNumberFormat="1" applyFont="1" applyAlignment="1"/>
    <xf numFmtId="170" fontId="72" fillId="61" borderId="0" xfId="0" applyNumberFormat="1" applyFont="1" applyFill="1" applyAlignment="1"/>
    <xf numFmtId="10" fontId="67" fillId="2" borderId="33" xfId="1" applyNumberFormat="1" applyFont="1" applyFill="1" applyBorder="1"/>
    <xf numFmtId="168" fontId="67" fillId="2" borderId="33" xfId="1" applyNumberFormat="1" applyFont="1" applyFill="1" applyBorder="1"/>
    <xf numFmtId="168" fontId="74" fillId="2" borderId="33" xfId="1" applyNumberFormat="1" applyFont="1" applyFill="1" applyBorder="1"/>
    <xf numFmtId="168" fontId="74" fillId="61" borderId="0" xfId="1" applyNumberFormat="1" applyFont="1" applyFill="1"/>
    <xf numFmtId="0" fontId="57" fillId="61" borderId="3" xfId="1" applyNumberFormat="1" applyFont="1" applyFill="1" applyBorder="1" applyAlignment="1">
      <alignment horizontal="center"/>
    </xf>
    <xf numFmtId="0" fontId="57" fillId="61" borderId="33" xfId="1" applyNumberFormat="1" applyFont="1" applyFill="1" applyBorder="1" applyAlignment="1">
      <alignment horizontal="center"/>
    </xf>
    <xf numFmtId="169" fontId="15" fillId="2" borderId="33" xfId="0" applyNumberFormat="1" applyFont="1" applyFill="1" applyBorder="1"/>
    <xf numFmtId="168" fontId="15" fillId="2" borderId="33" xfId="1" applyNumberFormat="1" applyFont="1" applyFill="1" applyBorder="1"/>
    <xf numFmtId="168" fontId="15" fillId="61" borderId="0" xfId="1" applyNumberFormat="1" applyFont="1" applyFill="1"/>
    <xf numFmtId="169" fontId="74" fillId="2" borderId="33" xfId="0" applyNumberFormat="1" applyFont="1" applyFill="1" applyBorder="1"/>
    <xf numFmtId="10" fontId="57" fillId="61" borderId="3" xfId="1" applyNumberFormat="1" applyFont="1" applyFill="1" applyBorder="1" applyAlignment="1">
      <alignment horizontal="center"/>
    </xf>
    <xf numFmtId="10" fontId="57" fillId="61" borderId="33" xfId="1" applyNumberFormat="1" applyFont="1" applyFill="1" applyBorder="1" applyAlignment="1">
      <alignment horizontal="center"/>
    </xf>
    <xf numFmtId="0" fontId="15" fillId="61" borderId="0" xfId="0" applyFont="1" applyFill="1" applyAlignment="1"/>
    <xf numFmtId="10" fontId="67" fillId="2" borderId="33" xfId="0" applyNumberFormat="1" applyFont="1" applyFill="1" applyBorder="1" applyAlignment="1"/>
    <xf numFmtId="0" fontId="50" fillId="61" borderId="0" xfId="0" applyFont="1" applyFill="1" applyBorder="1" applyAlignment="1">
      <alignment horizontal="center" vertical="center" wrapText="1"/>
    </xf>
    <xf numFmtId="0" fontId="51" fillId="0" borderId="31" xfId="0" applyFont="1" applyBorder="1" applyAlignment="1">
      <alignment horizontal="left"/>
    </xf>
    <xf numFmtId="0" fontId="51" fillId="0" borderId="32" xfId="0" applyFont="1" applyBorder="1" applyAlignment="1">
      <alignment horizontal="left"/>
    </xf>
    <xf numFmtId="0" fontId="51" fillId="0" borderId="34" xfId="0" applyFont="1" applyBorder="1" applyAlignment="1">
      <alignment horizontal="left"/>
    </xf>
    <xf numFmtId="0" fontId="53" fillId="0" borderId="31" xfId="0" applyFont="1" applyBorder="1" applyAlignment="1">
      <alignment horizontal="left"/>
    </xf>
    <xf numFmtId="0" fontId="52" fillId="3" borderId="35" xfId="0" applyFont="1" applyFill="1" applyBorder="1" applyAlignment="1">
      <alignment horizontal="center" vertical="center"/>
    </xf>
    <xf numFmtId="0" fontId="52" fillId="3" borderId="29" xfId="0" applyFont="1" applyFill="1" applyBorder="1" applyAlignment="1">
      <alignment horizontal="center" vertical="center"/>
    </xf>
    <xf numFmtId="0" fontId="52" fillId="3" borderId="32" xfId="0" applyFont="1" applyFill="1" applyBorder="1" applyAlignment="1">
      <alignment horizontal="center" vertical="center"/>
    </xf>
    <xf numFmtId="0" fontId="52" fillId="3" borderId="34" xfId="0" applyFont="1" applyFill="1" applyBorder="1" applyAlignment="1">
      <alignment horizontal="center" vertical="center"/>
    </xf>
    <xf numFmtId="167" fontId="67" fillId="2" borderId="31" xfId="0" applyNumberFormat="1" applyFont="1" applyFill="1" applyBorder="1" applyAlignment="1">
      <alignment horizontal="center"/>
    </xf>
    <xf numFmtId="167" fontId="67" fillId="2" borderId="32" xfId="0" applyNumberFormat="1" applyFont="1" applyFill="1" applyBorder="1" applyAlignment="1">
      <alignment horizontal="center"/>
    </xf>
    <xf numFmtId="167" fontId="67" fillId="2" borderId="34" xfId="0" applyNumberFormat="1" applyFont="1" applyFill="1" applyBorder="1" applyAlignment="1">
      <alignment horizontal="center"/>
    </xf>
    <xf numFmtId="0" fontId="67" fillId="2" borderId="31" xfId="0" applyFont="1" applyFill="1" applyBorder="1" applyAlignment="1">
      <alignment horizontal="center"/>
    </xf>
    <xf numFmtId="0" fontId="67" fillId="2" borderId="32" xfId="0" applyFont="1" applyFill="1" applyBorder="1" applyAlignment="1">
      <alignment horizontal="center"/>
    </xf>
    <xf numFmtId="0" fontId="67" fillId="2" borderId="34" xfId="0" applyFont="1" applyFill="1" applyBorder="1" applyAlignment="1">
      <alignment horizontal="center"/>
    </xf>
    <xf numFmtId="0" fontId="67" fillId="2" borderId="4" xfId="0" applyFont="1" applyFill="1" applyBorder="1" applyAlignment="1">
      <alignment horizontal="center"/>
    </xf>
    <xf numFmtId="0" fontId="67" fillId="2" borderId="1" xfId="0" applyFont="1" applyFill="1" applyBorder="1" applyAlignment="1">
      <alignment horizontal="center"/>
    </xf>
    <xf numFmtId="0" fontId="67" fillId="2" borderId="5" xfId="0" applyFont="1" applyFill="1" applyBorder="1" applyAlignment="1">
      <alignment horizontal="center"/>
    </xf>
    <xf numFmtId="0" fontId="51" fillId="61" borderId="0" xfId="0" applyFont="1" applyFill="1" applyBorder="1" applyAlignment="1">
      <alignment horizontal="left"/>
    </xf>
    <xf numFmtId="0" fontId="59" fillId="2" borderId="35" xfId="11" applyFont="1" applyFill="1" applyBorder="1" applyAlignment="1">
      <alignment horizontal="left" vertical="top" wrapText="1"/>
    </xf>
    <xf numFmtId="0" fontId="59" fillId="2" borderId="29" xfId="11" applyFont="1" applyFill="1" applyBorder="1" applyAlignment="1">
      <alignment horizontal="left" vertical="top" wrapText="1"/>
    </xf>
    <xf numFmtId="0" fontId="59" fillId="2" borderId="30" xfId="11" applyFont="1" applyFill="1" applyBorder="1" applyAlignment="1">
      <alignment horizontal="left" vertical="top" wrapText="1"/>
    </xf>
    <xf numFmtId="0" fontId="59" fillId="2" borderId="4" xfId="11" applyFont="1" applyFill="1" applyBorder="1" applyAlignment="1">
      <alignment horizontal="left" vertical="top" wrapText="1"/>
    </xf>
    <xf numFmtId="0" fontId="59" fillId="2" borderId="1" xfId="11" applyFont="1" applyFill="1" applyBorder="1" applyAlignment="1">
      <alignment horizontal="left" vertical="top" wrapText="1"/>
    </xf>
    <xf numFmtId="0" fontId="59" fillId="2" borderId="5" xfId="11" applyFont="1" applyFill="1" applyBorder="1" applyAlignment="1">
      <alignment horizontal="left" vertical="top" wrapText="1"/>
    </xf>
    <xf numFmtId="0" fontId="47" fillId="61" borderId="0" xfId="0" applyFont="1" applyFill="1" applyAlignment="1">
      <alignment horizontal="left" wrapText="1"/>
    </xf>
    <xf numFmtId="0" fontId="67" fillId="2" borderId="33" xfId="0" applyFont="1" applyFill="1" applyBorder="1" applyAlignment="1">
      <alignment horizontal="center"/>
    </xf>
    <xf numFmtId="0" fontId="51" fillId="61" borderId="31" xfId="0" applyFont="1" applyFill="1" applyBorder="1" applyAlignment="1">
      <alignment horizontal="left"/>
    </xf>
    <xf numFmtId="0" fontId="51" fillId="61" borderId="32" xfId="0" applyFont="1" applyFill="1" applyBorder="1" applyAlignment="1">
      <alignment horizontal="left"/>
    </xf>
    <xf numFmtId="0" fontId="51" fillId="61" borderId="34" xfId="0" applyFont="1" applyFill="1" applyBorder="1" applyAlignment="1">
      <alignment horizontal="left"/>
    </xf>
    <xf numFmtId="0" fontId="68" fillId="2" borderId="31" xfId="2594" applyFill="1" applyBorder="1" applyAlignment="1">
      <alignment horizontal="center"/>
    </xf>
    <xf numFmtId="0" fontId="51" fillId="2" borderId="32" xfId="0" applyFont="1" applyFill="1" applyBorder="1" applyAlignment="1">
      <alignment horizontal="center"/>
    </xf>
    <xf numFmtId="0" fontId="51" fillId="2" borderId="34" xfId="0" applyFont="1" applyFill="1" applyBorder="1" applyAlignment="1">
      <alignment horizontal="center"/>
    </xf>
    <xf numFmtId="0" fontId="52" fillId="3" borderId="31" xfId="0" applyFont="1" applyFill="1" applyBorder="1" applyAlignment="1">
      <alignment horizontal="center" vertical="center"/>
    </xf>
    <xf numFmtId="0" fontId="50" fillId="61" borderId="1" xfId="0" applyFont="1" applyFill="1" applyBorder="1" applyAlignment="1">
      <alignment horizontal="center" vertical="center" wrapText="1"/>
    </xf>
    <xf numFmtId="0" fontId="60" fillId="61" borderId="0" xfId="0" applyFont="1" applyFill="1" applyAlignment="1">
      <alignment horizontal="left"/>
    </xf>
    <xf numFmtId="0" fontId="67" fillId="2" borderId="0" xfId="0" applyFont="1" applyFill="1" applyAlignment="1">
      <alignment horizontal="center"/>
    </xf>
    <xf numFmtId="0" fontId="60" fillId="61" borderId="0" xfId="0" applyFont="1" applyFill="1" applyAlignment="1">
      <alignment horizontal="right"/>
    </xf>
    <xf numFmtId="0" fontId="53" fillId="61" borderId="0" xfId="0" applyFont="1" applyFill="1" applyAlignment="1">
      <alignment horizontal="left" vertical="top" wrapText="1"/>
    </xf>
    <xf numFmtId="0" fontId="47" fillId="61" borderId="0" xfId="0" applyFont="1" applyFill="1" applyBorder="1" applyAlignment="1">
      <alignment horizontal="left" vertical="center" wrapText="1"/>
    </xf>
    <xf numFmtId="0" fontId="57" fillId="0" borderId="0" xfId="0" applyFont="1" applyAlignment="1">
      <alignment horizontal="left" vertical="center"/>
    </xf>
    <xf numFmtId="0" fontId="57" fillId="0" borderId="37" xfId="0" applyFont="1" applyBorder="1" applyAlignment="1">
      <alignment horizontal="left" vertical="center"/>
    </xf>
    <xf numFmtId="0" fontId="53" fillId="2" borderId="31" xfId="0" applyFont="1" applyFill="1" applyBorder="1" applyAlignment="1">
      <alignment horizontal="center"/>
    </xf>
    <xf numFmtId="0" fontId="53" fillId="2" borderId="34" xfId="0" applyFont="1" applyFill="1" applyBorder="1" applyAlignment="1">
      <alignment horizontal="center"/>
    </xf>
    <xf numFmtId="0" fontId="53" fillId="61" borderId="0" xfId="0" applyFont="1" applyFill="1" applyBorder="1" applyAlignment="1">
      <alignment horizontal="left" vertical="top" wrapText="1"/>
    </xf>
    <xf numFmtId="0" fontId="50" fillId="0" borderId="0" xfId="0" applyFont="1" applyFill="1" applyBorder="1" applyAlignment="1">
      <alignment horizontal="center" vertical="center" wrapText="1"/>
    </xf>
    <xf numFmtId="0" fontId="53" fillId="0" borderId="0" xfId="0" applyFont="1" applyFill="1" applyBorder="1" applyAlignment="1">
      <alignment horizontal="left" vertical="top" wrapText="1"/>
    </xf>
    <xf numFmtId="0" fontId="46" fillId="2" borderId="35" xfId="0" applyFont="1" applyFill="1" applyBorder="1" applyAlignment="1">
      <alignment horizontal="left" wrapText="1"/>
    </xf>
    <xf numFmtId="0" fontId="46" fillId="2" borderId="29" xfId="0" applyFont="1" applyFill="1" applyBorder="1" applyAlignment="1">
      <alignment horizontal="left" wrapText="1"/>
    </xf>
    <xf numFmtId="0" fontId="46" fillId="2" borderId="30" xfId="0" applyFont="1" applyFill="1" applyBorder="1" applyAlignment="1">
      <alignment horizontal="left" wrapText="1"/>
    </xf>
    <xf numFmtId="0" fontId="46" fillId="2" borderId="2" xfId="0" applyFont="1" applyFill="1" applyBorder="1" applyAlignment="1">
      <alignment horizontal="left" wrapText="1"/>
    </xf>
    <xf numFmtId="0" fontId="46" fillId="2" borderId="0" xfId="0" applyFont="1" applyFill="1" applyBorder="1" applyAlignment="1">
      <alignment horizontal="left" wrapText="1"/>
    </xf>
    <xf numFmtId="0" fontId="46" fillId="2" borderId="37" xfId="0" applyFont="1" applyFill="1" applyBorder="1" applyAlignment="1">
      <alignment horizontal="left" wrapText="1"/>
    </xf>
    <xf numFmtId="0" fontId="46" fillId="2" borderId="4" xfId="0" applyFont="1" applyFill="1" applyBorder="1" applyAlignment="1">
      <alignment horizontal="left" wrapText="1"/>
    </xf>
    <xf numFmtId="0" fontId="46" fillId="2" borderId="1" xfId="0" applyFont="1" applyFill="1" applyBorder="1" applyAlignment="1">
      <alignment horizontal="left" wrapText="1"/>
    </xf>
    <xf numFmtId="0" fontId="46" fillId="2" borderId="5" xfId="0" applyFont="1" applyFill="1" applyBorder="1" applyAlignment="1">
      <alignment horizontal="left" wrapText="1"/>
    </xf>
    <xf numFmtId="0" fontId="53" fillId="61" borderId="0" xfId="0" applyFont="1" applyFill="1" applyBorder="1" applyAlignment="1" applyProtection="1">
      <alignment horizontal="left" vertical="center"/>
      <protection locked="0"/>
    </xf>
    <xf numFmtId="0" fontId="72" fillId="2" borderId="33" xfId="0" applyFont="1" applyFill="1" applyBorder="1" applyAlignment="1">
      <alignment horizontal="center"/>
    </xf>
    <xf numFmtId="0" fontId="62" fillId="61" borderId="0" xfId="0" applyFont="1" applyFill="1" applyAlignment="1">
      <alignment horizontal="center"/>
    </xf>
    <xf numFmtId="0" fontId="53" fillId="61" borderId="0" xfId="0" applyFont="1" applyFill="1" applyAlignment="1">
      <alignment horizontal="left"/>
    </xf>
    <xf numFmtId="0" fontId="0" fillId="61" borderId="0" xfId="0" applyFill="1" applyAlignment="1">
      <alignment horizontal="left" wrapText="1"/>
    </xf>
    <xf numFmtId="0" fontId="0" fillId="61" borderId="0" xfId="0" applyFill="1" applyBorder="1" applyAlignment="1">
      <alignment horizontal="left" vertical="top" wrapText="1"/>
    </xf>
    <xf numFmtId="0" fontId="51" fillId="61" borderId="2" xfId="0" applyFont="1" applyFill="1" applyBorder="1" applyAlignment="1">
      <alignment horizontal="left"/>
    </xf>
    <xf numFmtId="0" fontId="0" fillId="61" borderId="0" xfId="0" applyFill="1" applyAlignment="1">
      <alignment horizontal="left"/>
    </xf>
    <xf numFmtId="0" fontId="53" fillId="61" borderId="2" xfId="0" applyFont="1" applyFill="1" applyBorder="1" applyAlignment="1">
      <alignment horizontal="left"/>
    </xf>
    <xf numFmtId="0" fontId="53" fillId="61" borderId="0" xfId="0" applyFont="1" applyFill="1" applyBorder="1" applyAlignment="1">
      <alignment horizontal="left"/>
    </xf>
    <xf numFmtId="0" fontId="15" fillId="61" borderId="40" xfId="0" applyFont="1" applyFill="1" applyBorder="1" applyAlignment="1">
      <alignment horizontal="left" vertical="top" wrapText="1"/>
    </xf>
    <xf numFmtId="49" fontId="57" fillId="61" borderId="0" xfId="0" applyNumberFormat="1" applyFont="1" applyFill="1" applyBorder="1" applyAlignment="1">
      <alignment horizontal="left" vertical="top" wrapText="1"/>
    </xf>
    <xf numFmtId="0" fontId="74" fillId="2" borderId="31" xfId="0" applyFont="1" applyFill="1" applyBorder="1" applyAlignment="1">
      <alignment horizontal="center"/>
    </xf>
    <xf numFmtId="0" fontId="74" fillId="2" borderId="32" xfId="0" applyFont="1" applyFill="1" applyBorder="1" applyAlignment="1">
      <alignment horizontal="center"/>
    </xf>
    <xf numFmtId="0" fontId="74" fillId="2" borderId="34" xfId="0" applyFont="1" applyFill="1" applyBorder="1" applyAlignment="1">
      <alignment horizontal="center"/>
    </xf>
    <xf numFmtId="0" fontId="60" fillId="61" borderId="1" xfId="0" applyFont="1" applyFill="1" applyBorder="1" applyAlignment="1">
      <alignment horizontal="center"/>
    </xf>
    <xf numFmtId="0" fontId="74" fillId="2" borderId="2" xfId="0" applyFont="1" applyFill="1" applyBorder="1" applyAlignment="1">
      <alignment vertical="center" wrapText="1"/>
    </xf>
    <xf numFmtId="0" fontId="74" fillId="2" borderId="0" xfId="0" applyFont="1" applyFill="1" applyBorder="1" applyAlignment="1">
      <alignment vertical="center" wrapText="1"/>
    </xf>
    <xf numFmtId="0" fontId="74" fillId="2" borderId="37" xfId="0" applyFont="1" applyFill="1" applyBorder="1" applyAlignment="1">
      <alignment vertical="center" wrapText="1"/>
    </xf>
    <xf numFmtId="0" fontId="74" fillId="2" borderId="4" xfId="0" applyFont="1" applyFill="1" applyBorder="1" applyAlignment="1">
      <alignment vertical="center" wrapText="1"/>
    </xf>
    <xf numFmtId="0" fontId="74" fillId="2" borderId="1" xfId="0" applyFont="1" applyFill="1" applyBorder="1" applyAlignment="1">
      <alignment vertical="center" wrapText="1"/>
    </xf>
    <xf numFmtId="0" fontId="74" fillId="2" borderId="5" xfId="0" applyFont="1" applyFill="1" applyBorder="1" applyAlignment="1">
      <alignment vertical="center" wrapText="1"/>
    </xf>
    <xf numFmtId="0" fontId="60" fillId="61" borderId="38" xfId="0" applyFont="1" applyFill="1" applyBorder="1" applyAlignment="1">
      <alignment horizontal="center" vertical="center" wrapText="1"/>
    </xf>
    <xf numFmtId="0" fontId="60" fillId="61" borderId="39" xfId="0" applyFont="1" applyFill="1" applyBorder="1" applyAlignment="1">
      <alignment horizontal="center" vertical="center" wrapText="1"/>
    </xf>
    <xf numFmtId="0" fontId="60" fillId="61" borderId="31" xfId="0" applyFont="1" applyFill="1" applyBorder="1" applyAlignment="1">
      <alignment horizontal="center" vertical="center" wrapText="1"/>
    </xf>
    <xf numFmtId="0" fontId="60" fillId="61" borderId="34" xfId="0" applyFont="1" applyFill="1" applyBorder="1" applyAlignment="1">
      <alignment horizontal="center" vertical="center" wrapText="1"/>
    </xf>
    <xf numFmtId="0" fontId="60" fillId="61" borderId="36" xfId="0" applyFont="1" applyFill="1" applyBorder="1" applyAlignment="1">
      <alignment horizontal="center" vertical="center" wrapText="1"/>
    </xf>
    <xf numFmtId="0" fontId="60" fillId="61" borderId="3" xfId="0" applyFont="1" applyFill="1" applyBorder="1" applyAlignment="1">
      <alignment horizontal="center" vertical="center" wrapText="1"/>
    </xf>
    <xf numFmtId="0" fontId="53" fillId="2" borderId="35" xfId="0" applyFont="1" applyFill="1" applyBorder="1" applyAlignment="1">
      <alignment horizontal="left" vertical="top" wrapText="1"/>
    </xf>
    <xf numFmtId="0" fontId="53" fillId="2" borderId="29" xfId="0" applyFont="1" applyFill="1" applyBorder="1" applyAlignment="1">
      <alignment horizontal="left" vertical="top" wrapText="1"/>
    </xf>
    <xf numFmtId="0" fontId="53" fillId="2" borderId="30" xfId="0" applyFont="1" applyFill="1" applyBorder="1" applyAlignment="1">
      <alignment horizontal="left" vertical="top" wrapText="1"/>
    </xf>
    <xf numFmtId="0" fontId="53" fillId="2" borderId="2" xfId="0" applyFont="1" applyFill="1" applyBorder="1" applyAlignment="1">
      <alignment horizontal="left" vertical="top" wrapText="1"/>
    </xf>
    <xf numFmtId="0" fontId="53" fillId="2" borderId="0" xfId="0" applyFont="1" applyFill="1" applyBorder="1" applyAlignment="1">
      <alignment horizontal="left" vertical="top" wrapText="1"/>
    </xf>
    <xf numFmtId="0" fontId="53" fillId="2" borderId="37" xfId="0" applyFont="1" applyFill="1" applyBorder="1" applyAlignment="1">
      <alignment horizontal="left" vertical="top" wrapText="1"/>
    </xf>
    <xf numFmtId="0" fontId="53" fillId="2" borderId="4" xfId="0" applyFont="1" applyFill="1" applyBorder="1" applyAlignment="1">
      <alignment horizontal="left" vertical="top" wrapText="1"/>
    </xf>
    <xf numFmtId="0" fontId="53" fillId="2" borderId="1" xfId="0" applyFont="1" applyFill="1" applyBorder="1" applyAlignment="1">
      <alignment horizontal="left" vertical="top" wrapText="1"/>
    </xf>
    <xf numFmtId="0" fontId="53" fillId="2" borderId="5" xfId="0" applyFont="1" applyFill="1" applyBorder="1" applyAlignment="1">
      <alignment horizontal="left" vertical="top" wrapText="1"/>
    </xf>
    <xf numFmtId="0" fontId="53" fillId="2" borderId="32" xfId="0" applyFont="1" applyFill="1" applyBorder="1" applyAlignment="1">
      <alignment horizontal="center"/>
    </xf>
    <xf numFmtId="0" fontId="53" fillId="2" borderId="35" xfId="0" applyFont="1" applyFill="1" applyBorder="1" applyAlignment="1">
      <alignment horizontal="center" vertical="top"/>
    </xf>
    <xf numFmtId="0" fontId="53" fillId="2" borderId="29" xfId="0" applyFont="1" applyFill="1" applyBorder="1" applyAlignment="1">
      <alignment horizontal="center" vertical="top"/>
    </xf>
    <xf numFmtId="0" fontId="53" fillId="2" borderId="30" xfId="0" applyFont="1" applyFill="1" applyBorder="1" applyAlignment="1">
      <alignment horizontal="center" vertical="top"/>
    </xf>
    <xf numFmtId="0" fontId="53" fillId="2" borderId="2" xfId="0" applyFont="1" applyFill="1" applyBorder="1" applyAlignment="1">
      <alignment horizontal="center" vertical="top"/>
    </xf>
    <xf numFmtId="0" fontId="53" fillId="2" borderId="0" xfId="0" applyFont="1" applyFill="1" applyBorder="1" applyAlignment="1">
      <alignment horizontal="center" vertical="top"/>
    </xf>
    <xf numFmtId="0" fontId="53" fillId="2" borderId="37" xfId="0" applyFont="1" applyFill="1" applyBorder="1" applyAlignment="1">
      <alignment horizontal="center" vertical="top"/>
    </xf>
    <xf numFmtId="0" fontId="53" fillId="2" borderId="4" xfId="0" applyFont="1" applyFill="1" applyBorder="1" applyAlignment="1">
      <alignment horizontal="center" vertical="top"/>
    </xf>
    <xf numFmtId="0" fontId="53" fillId="2" borderId="1" xfId="0" applyFont="1" applyFill="1" applyBorder="1" applyAlignment="1">
      <alignment horizontal="center" vertical="top"/>
    </xf>
    <xf numFmtId="0" fontId="53" fillId="2" borderId="5" xfId="0" applyFont="1" applyFill="1" applyBorder="1" applyAlignment="1">
      <alignment horizontal="center" vertical="top"/>
    </xf>
    <xf numFmtId="0" fontId="61" fillId="61" borderId="0" xfId="0" applyFont="1" applyFill="1" applyAlignment="1">
      <alignment horizontal="center"/>
    </xf>
    <xf numFmtId="0" fontId="17" fillId="61" borderId="1" xfId="0" applyFont="1" applyFill="1" applyBorder="1" applyAlignment="1">
      <alignment horizontal="center" wrapText="1"/>
    </xf>
    <xf numFmtId="0" fontId="66" fillId="61" borderId="0" xfId="0" applyFont="1" applyFill="1" applyBorder="1" applyAlignment="1">
      <alignment horizontal="center" vertical="center"/>
    </xf>
    <xf numFmtId="0" fontId="52" fillId="3" borderId="31" xfId="0" applyFont="1" applyFill="1" applyBorder="1" applyAlignment="1">
      <alignment horizontal="center" vertical="center" wrapText="1"/>
    </xf>
    <xf numFmtId="0" fontId="52" fillId="3" borderId="32" xfId="0" applyFont="1" applyFill="1" applyBorder="1" applyAlignment="1">
      <alignment horizontal="center" vertical="center" wrapText="1"/>
    </xf>
    <xf numFmtId="0" fontId="52" fillId="3" borderId="34" xfId="0" applyFont="1" applyFill="1" applyBorder="1" applyAlignment="1">
      <alignment horizontal="center" vertical="center" wrapText="1"/>
    </xf>
    <xf numFmtId="0" fontId="52" fillId="64" borderId="31" xfId="0" applyFont="1" applyFill="1" applyBorder="1" applyAlignment="1">
      <alignment horizontal="center" vertical="center"/>
    </xf>
    <xf numFmtId="0" fontId="52" fillId="64" borderId="32" xfId="0" applyFont="1" applyFill="1" applyBorder="1" applyAlignment="1">
      <alignment horizontal="center" vertical="center"/>
    </xf>
    <xf numFmtId="0" fontId="52" fillId="64" borderId="34" xfId="0" applyFont="1" applyFill="1" applyBorder="1" applyAlignment="1">
      <alignment horizontal="center" vertical="center"/>
    </xf>
    <xf numFmtId="49" fontId="51" fillId="61" borderId="29" xfId="0" applyNumberFormat="1" applyFont="1" applyFill="1" applyBorder="1" applyAlignment="1">
      <alignment horizontal="center"/>
    </xf>
    <xf numFmtId="1" fontId="75" fillId="2" borderId="31" xfId="0" applyNumberFormat="1" applyFont="1" applyFill="1" applyBorder="1" applyAlignment="1" applyProtection="1">
      <alignment horizontal="center"/>
      <protection locked="0"/>
    </xf>
    <xf numFmtId="1" fontId="75" fillId="2" borderId="32" xfId="0" applyNumberFormat="1" applyFont="1" applyFill="1" applyBorder="1" applyAlignment="1" applyProtection="1">
      <alignment horizontal="center"/>
      <protection locked="0"/>
    </xf>
    <xf numFmtId="1" fontId="75" fillId="2" borderId="34" xfId="0" applyNumberFormat="1" applyFont="1" applyFill="1" applyBorder="1" applyAlignment="1" applyProtection="1">
      <alignment horizontal="center"/>
      <protection locked="0"/>
    </xf>
    <xf numFmtId="168" fontId="54" fillId="2" borderId="31" xfId="1" applyNumberFormat="1" applyFont="1" applyFill="1" applyBorder="1" applyAlignment="1" applyProtection="1">
      <alignment horizontal="center"/>
      <protection locked="0"/>
    </xf>
    <xf numFmtId="168" fontId="54" fillId="2" borderId="32" xfId="1" applyNumberFormat="1" applyFont="1" applyFill="1" applyBorder="1" applyAlignment="1" applyProtection="1">
      <alignment horizontal="center"/>
      <protection locked="0"/>
    </xf>
    <xf numFmtId="168" fontId="54" fillId="2" borderId="34" xfId="1" applyNumberFormat="1" applyFont="1" applyFill="1" applyBorder="1" applyAlignment="1" applyProtection="1">
      <alignment horizontal="center"/>
      <protection locked="0"/>
    </xf>
    <xf numFmtId="0" fontId="3" fillId="61" borderId="29" xfId="0" applyFont="1" applyFill="1" applyBorder="1" applyAlignment="1">
      <alignment horizontal="left" vertical="top" wrapText="1"/>
    </xf>
    <xf numFmtId="0" fontId="3" fillId="61" borderId="29" xfId="0" applyFont="1" applyFill="1" applyBorder="1" applyAlignment="1">
      <alignment horizontal="left" vertical="top"/>
    </xf>
    <xf numFmtId="0" fontId="3" fillId="61" borderId="0" xfId="0" applyFont="1" applyFill="1" applyBorder="1" applyAlignment="1">
      <alignment horizontal="left" vertical="top"/>
    </xf>
    <xf numFmtId="0" fontId="48" fillId="61" borderId="0" xfId="0" applyFont="1" applyFill="1" applyBorder="1" applyAlignment="1">
      <alignment horizontal="center" vertical="center" wrapText="1"/>
    </xf>
    <xf numFmtId="0" fontId="52" fillId="64" borderId="33" xfId="0" applyFont="1" applyFill="1" applyBorder="1" applyAlignment="1">
      <alignment horizontal="center" vertical="center"/>
    </xf>
    <xf numFmtId="0" fontId="53" fillId="0" borderId="3" xfId="0" applyFont="1" applyBorder="1" applyAlignment="1">
      <alignment horizontal="left"/>
    </xf>
    <xf numFmtId="0" fontId="67" fillId="2" borderId="3" xfId="0" applyFont="1" applyFill="1" applyBorder="1" applyAlignment="1">
      <alignment horizontal="center"/>
    </xf>
    <xf numFmtId="0" fontId="53" fillId="0" borderId="33" xfId="0" applyFont="1" applyBorder="1" applyAlignment="1">
      <alignment horizontal="left"/>
    </xf>
    <xf numFmtId="168" fontId="51" fillId="2" borderId="31" xfId="1" applyNumberFormat="1" applyFont="1" applyFill="1" applyBorder="1" applyAlignment="1">
      <alignment horizontal="center"/>
    </xf>
    <xf numFmtId="168" fontId="51" fillId="2" borderId="32" xfId="1" applyNumberFormat="1" applyFont="1" applyFill="1" applyBorder="1" applyAlignment="1">
      <alignment horizontal="center"/>
    </xf>
    <xf numFmtId="168" fontId="51" fillId="2" borderId="34" xfId="1" applyNumberFormat="1" applyFont="1" applyFill="1" applyBorder="1" applyAlignment="1">
      <alignment horizontal="center"/>
    </xf>
    <xf numFmtId="168" fontId="51" fillId="2" borderId="31" xfId="1" applyNumberFormat="1" applyFont="1" applyFill="1" applyBorder="1" applyAlignment="1">
      <alignment horizontal="center" wrapText="1"/>
    </xf>
    <xf numFmtId="168" fontId="51" fillId="2" borderId="32" xfId="1" applyNumberFormat="1" applyFont="1" applyFill="1" applyBorder="1" applyAlignment="1">
      <alignment horizontal="center" wrapText="1"/>
    </xf>
    <xf numFmtId="168" fontId="51" fillId="2" borderId="34" xfId="1" applyNumberFormat="1" applyFont="1" applyFill="1" applyBorder="1" applyAlignment="1">
      <alignment horizontal="center" wrapText="1"/>
    </xf>
    <xf numFmtId="166" fontId="67" fillId="2" borderId="33" xfId="0" applyNumberFormat="1" applyFont="1" applyFill="1" applyBorder="1" applyAlignment="1">
      <alignment horizontal="center"/>
    </xf>
    <xf numFmtId="0" fontId="53" fillId="63" borderId="33" xfId="0" applyFont="1" applyFill="1" applyBorder="1" applyAlignment="1">
      <alignment horizontal="center"/>
    </xf>
    <xf numFmtId="0" fontId="51" fillId="0" borderId="3" xfId="0" applyFont="1" applyBorder="1" applyAlignment="1">
      <alignment horizontal="left"/>
    </xf>
    <xf numFmtId="0" fontId="51" fillId="0" borderId="33" xfId="0" applyFont="1" applyBorder="1" applyAlignment="1">
      <alignment horizontal="left"/>
    </xf>
    <xf numFmtId="168" fontId="51" fillId="2" borderId="4" xfId="1" applyNumberFormat="1" applyFont="1" applyFill="1" applyBorder="1" applyAlignment="1">
      <alignment horizontal="center"/>
    </xf>
    <xf numFmtId="168" fontId="51" fillId="2" borderId="1" xfId="1" applyNumberFormat="1" applyFont="1" applyFill="1" applyBorder="1" applyAlignment="1">
      <alignment horizontal="center"/>
    </xf>
    <xf numFmtId="168" fontId="51" fillId="2" borderId="5" xfId="1" applyNumberFormat="1" applyFont="1" applyFill="1" applyBorder="1" applyAlignment="1">
      <alignment horizontal="center"/>
    </xf>
    <xf numFmtId="0" fontId="53" fillId="61" borderId="31" xfId="0" applyFont="1" applyFill="1" applyBorder="1" applyAlignment="1">
      <alignment horizontal="left"/>
    </xf>
    <xf numFmtId="0" fontId="53" fillId="61" borderId="34" xfId="0" applyFont="1" applyFill="1" applyBorder="1" applyAlignment="1">
      <alignment horizontal="left"/>
    </xf>
    <xf numFmtId="0" fontId="60" fillId="64" borderId="31" xfId="0" applyFont="1" applyFill="1" applyBorder="1" applyAlignment="1">
      <alignment horizontal="center" vertical="center"/>
    </xf>
    <xf numFmtId="0" fontId="60" fillId="64" borderId="32" xfId="0" applyFont="1" applyFill="1" applyBorder="1" applyAlignment="1">
      <alignment horizontal="center" vertical="center"/>
    </xf>
    <xf numFmtId="0" fontId="60" fillId="64" borderId="34" xfId="0" applyFont="1" applyFill="1" applyBorder="1" applyAlignment="1">
      <alignment horizontal="center" vertical="center"/>
    </xf>
    <xf numFmtId="0" fontId="51" fillId="0" borderId="33" xfId="0" applyFont="1" applyBorder="1" applyAlignment="1">
      <alignment horizontal="left" wrapText="1"/>
    </xf>
    <xf numFmtId="0" fontId="52" fillId="64" borderId="35" xfId="0" applyFont="1" applyFill="1" applyBorder="1" applyAlignment="1">
      <alignment horizontal="center" vertical="center"/>
    </xf>
    <xf numFmtId="0" fontId="52" fillId="64" borderId="29" xfId="0" applyFont="1" applyFill="1" applyBorder="1" applyAlignment="1">
      <alignment horizontal="center" vertical="center"/>
    </xf>
    <xf numFmtId="0" fontId="52" fillId="64" borderId="30" xfId="0" applyFont="1" applyFill="1" applyBorder="1" applyAlignment="1">
      <alignment horizontal="center" vertical="center"/>
    </xf>
    <xf numFmtId="0" fontId="3" fillId="0" borderId="31" xfId="0" applyFont="1" applyFill="1" applyBorder="1" applyAlignment="1">
      <alignment horizontal="left"/>
    </xf>
    <xf numFmtId="0" fontId="3" fillId="0" borderId="34" xfId="0" applyFont="1" applyFill="1" applyBorder="1" applyAlignment="1">
      <alignment horizontal="left"/>
    </xf>
    <xf numFmtId="0" fontId="3" fillId="61" borderId="31" xfId="0" applyFont="1" applyFill="1" applyBorder="1" applyAlignment="1">
      <alignment horizontal="left"/>
    </xf>
    <xf numFmtId="0" fontId="3" fillId="61" borderId="34" xfId="0" applyFont="1" applyFill="1" applyBorder="1" applyAlignment="1">
      <alignment horizontal="left"/>
    </xf>
    <xf numFmtId="1" fontId="54" fillId="2" borderId="31" xfId="0" applyNumberFormat="1" applyFont="1" applyFill="1" applyBorder="1" applyAlignment="1" applyProtection="1">
      <alignment horizontal="center"/>
      <protection locked="0"/>
    </xf>
    <xf numFmtId="1" fontId="54" fillId="2" borderId="32" xfId="0" applyNumberFormat="1" applyFont="1" applyFill="1" applyBorder="1" applyAlignment="1" applyProtection="1">
      <alignment horizontal="center"/>
      <protection locked="0"/>
    </xf>
    <xf numFmtId="1" fontId="54" fillId="2" borderId="34" xfId="0" applyNumberFormat="1" applyFont="1" applyFill="1" applyBorder="1" applyAlignment="1" applyProtection="1">
      <alignment horizontal="center"/>
      <protection locked="0"/>
    </xf>
    <xf numFmtId="0" fontId="53" fillId="2" borderId="31" xfId="0" applyFont="1" applyFill="1" applyBorder="1" applyAlignment="1"/>
    <xf numFmtId="0" fontId="53" fillId="2" borderId="32" xfId="0" applyFont="1" applyFill="1" applyBorder="1" applyAlignment="1"/>
    <xf numFmtId="0" fontId="53" fillId="2" borderId="34" xfId="0" applyFont="1" applyFill="1" applyBorder="1" applyAlignment="1"/>
    <xf numFmtId="0" fontId="67" fillId="2" borderId="31" xfId="0" applyFont="1" applyFill="1" applyBorder="1" applyAlignment="1">
      <alignment horizontal="left"/>
    </xf>
    <xf numFmtId="0" fontId="67" fillId="2" borderId="32" xfId="0" applyFont="1" applyFill="1" applyBorder="1" applyAlignment="1">
      <alignment horizontal="left"/>
    </xf>
    <xf numFmtId="0" fontId="67" fillId="2" borderId="34" xfId="0" applyFont="1" applyFill="1" applyBorder="1" applyAlignment="1">
      <alignment horizontal="left"/>
    </xf>
    <xf numFmtId="0" fontId="51" fillId="61" borderId="0" xfId="0" applyFont="1" applyFill="1" applyBorder="1" applyAlignment="1">
      <alignment horizontal="center" vertical="center"/>
    </xf>
    <xf numFmtId="0" fontId="53" fillId="2" borderId="4" xfId="0" applyFont="1" applyFill="1" applyBorder="1" applyAlignment="1"/>
    <xf numFmtId="0" fontId="53" fillId="2" borderId="1" xfId="0" applyFont="1" applyFill="1" applyBorder="1" applyAlignment="1"/>
    <xf numFmtId="0" fontId="53" fillId="2" borderId="5" xfId="0" applyFont="1" applyFill="1" applyBorder="1" applyAlignment="1"/>
    <xf numFmtId="0" fontId="74" fillId="2" borderId="41" xfId="0" applyFont="1" applyFill="1" applyBorder="1" applyAlignment="1">
      <alignment vertical="center" wrapText="1"/>
    </xf>
    <xf numFmtId="0" fontId="74" fillId="2" borderId="42" xfId="0" applyFont="1" applyFill="1" applyBorder="1" applyAlignment="1">
      <alignment vertical="center" wrapText="1"/>
    </xf>
    <xf numFmtId="0" fontId="74" fillId="2" borderId="43" xfId="0" applyFont="1" applyFill="1" applyBorder="1" applyAlignment="1">
      <alignment vertical="center" wrapText="1"/>
    </xf>
  </cellXfs>
  <cellStyles count="2706">
    <cellStyle name="20% - Accent1" xfId="20" builtinId="30" customBuiltin="1"/>
    <cellStyle name="20% - Accent1 10" xfId="45"/>
    <cellStyle name="20% - Accent1 11" xfId="46"/>
    <cellStyle name="20% - Accent1 12" xfId="47"/>
    <cellStyle name="20% - Accent1 13" xfId="48"/>
    <cellStyle name="20% - Accent1 14" xfId="49"/>
    <cellStyle name="20% - Accent1 15" xfId="50"/>
    <cellStyle name="20% - Accent1 16" xfId="51"/>
    <cellStyle name="20% - Accent1 17" xfId="52"/>
    <cellStyle name="20% - Accent1 18" xfId="53"/>
    <cellStyle name="20% - Accent1 19" xfId="54"/>
    <cellStyle name="20% - Accent1 2" xfId="55"/>
    <cellStyle name="20% - Accent1 2 2" xfId="2154"/>
    <cellStyle name="20% - Accent1 20" xfId="56"/>
    <cellStyle name="20% - Accent1 21" xfId="57"/>
    <cellStyle name="20% - Accent1 22" xfId="58"/>
    <cellStyle name="20% - Accent1 23" xfId="59"/>
    <cellStyle name="20% - Accent1 24" xfId="60"/>
    <cellStyle name="20% - Accent1 25" xfId="61"/>
    <cellStyle name="20% - Accent1 26" xfId="62"/>
    <cellStyle name="20% - Accent1 27" xfId="63"/>
    <cellStyle name="20% - Accent1 28" xfId="64"/>
    <cellStyle name="20% - Accent1 29" xfId="65"/>
    <cellStyle name="20% - Accent1 3" xfId="66"/>
    <cellStyle name="20% - Accent1 30" xfId="67"/>
    <cellStyle name="20% - Accent1 31" xfId="68"/>
    <cellStyle name="20% - Accent1 32" xfId="69"/>
    <cellStyle name="20% - Accent1 33" xfId="70"/>
    <cellStyle name="20% - Accent1 34" xfId="71"/>
    <cellStyle name="20% - Accent1 35" xfId="72"/>
    <cellStyle name="20% - Accent1 36" xfId="73"/>
    <cellStyle name="20% - Accent1 37" xfId="74"/>
    <cellStyle name="20% - Accent1 38" xfId="75"/>
    <cellStyle name="20% - Accent1 39" xfId="76"/>
    <cellStyle name="20% - Accent1 4" xfId="77"/>
    <cellStyle name="20% - Accent1 40" xfId="78"/>
    <cellStyle name="20% - Accent1 5" xfId="79"/>
    <cellStyle name="20% - Accent1 6" xfId="80"/>
    <cellStyle name="20% - Accent1 7" xfId="81"/>
    <cellStyle name="20% - Accent1 8" xfId="82"/>
    <cellStyle name="20% - Accent1 9" xfId="83"/>
    <cellStyle name="20% - Accent2" xfId="24" builtinId="34" customBuiltin="1"/>
    <cellStyle name="20% - Accent2 10" xfId="84"/>
    <cellStyle name="20% - Accent2 11" xfId="85"/>
    <cellStyle name="20% - Accent2 12" xfId="86"/>
    <cellStyle name="20% - Accent2 13" xfId="87"/>
    <cellStyle name="20% - Accent2 14" xfId="88"/>
    <cellStyle name="20% - Accent2 15" xfId="89"/>
    <cellStyle name="20% - Accent2 16" xfId="90"/>
    <cellStyle name="20% - Accent2 17" xfId="91"/>
    <cellStyle name="20% - Accent2 18" xfId="92"/>
    <cellStyle name="20% - Accent2 19" xfId="93"/>
    <cellStyle name="20% - Accent2 2" xfId="94"/>
    <cellStyle name="20% - Accent2 2 2" xfId="2156"/>
    <cellStyle name="20% - Accent2 20" xfId="95"/>
    <cellStyle name="20% - Accent2 21" xfId="96"/>
    <cellStyle name="20% - Accent2 22" xfId="97"/>
    <cellStyle name="20% - Accent2 23" xfId="98"/>
    <cellStyle name="20% - Accent2 24" xfId="99"/>
    <cellStyle name="20% - Accent2 25" xfId="100"/>
    <cellStyle name="20% - Accent2 26" xfId="101"/>
    <cellStyle name="20% - Accent2 27" xfId="102"/>
    <cellStyle name="20% - Accent2 28" xfId="103"/>
    <cellStyle name="20% - Accent2 29" xfId="104"/>
    <cellStyle name="20% - Accent2 3" xfId="105"/>
    <cellStyle name="20% - Accent2 30" xfId="106"/>
    <cellStyle name="20% - Accent2 31" xfId="107"/>
    <cellStyle name="20% - Accent2 32" xfId="108"/>
    <cellStyle name="20% - Accent2 33" xfId="109"/>
    <cellStyle name="20% - Accent2 34" xfId="110"/>
    <cellStyle name="20% - Accent2 35" xfId="111"/>
    <cellStyle name="20% - Accent2 36" xfId="112"/>
    <cellStyle name="20% - Accent2 37" xfId="113"/>
    <cellStyle name="20% - Accent2 38" xfId="114"/>
    <cellStyle name="20% - Accent2 39" xfId="115"/>
    <cellStyle name="20% - Accent2 4" xfId="116"/>
    <cellStyle name="20% - Accent2 40" xfId="117"/>
    <cellStyle name="20% - Accent2 5" xfId="118"/>
    <cellStyle name="20% - Accent2 6" xfId="119"/>
    <cellStyle name="20% - Accent2 7" xfId="120"/>
    <cellStyle name="20% - Accent2 8" xfId="121"/>
    <cellStyle name="20% - Accent2 9" xfId="122"/>
    <cellStyle name="20% - Accent3" xfId="28" builtinId="38" customBuiltin="1"/>
    <cellStyle name="20% - Accent3 10" xfId="123"/>
    <cellStyle name="20% - Accent3 11" xfId="124"/>
    <cellStyle name="20% - Accent3 12" xfId="125"/>
    <cellStyle name="20% - Accent3 13" xfId="126"/>
    <cellStyle name="20% - Accent3 14" xfId="127"/>
    <cellStyle name="20% - Accent3 15" xfId="128"/>
    <cellStyle name="20% - Accent3 16" xfId="129"/>
    <cellStyle name="20% - Accent3 17" xfId="130"/>
    <cellStyle name="20% - Accent3 18" xfId="131"/>
    <cellStyle name="20% - Accent3 19" xfId="132"/>
    <cellStyle name="20% - Accent3 2" xfId="133"/>
    <cellStyle name="20% - Accent3 2 2" xfId="2158"/>
    <cellStyle name="20% - Accent3 20" xfId="134"/>
    <cellStyle name="20% - Accent3 21" xfId="135"/>
    <cellStyle name="20% - Accent3 22" xfId="136"/>
    <cellStyle name="20% - Accent3 23" xfId="137"/>
    <cellStyle name="20% - Accent3 24" xfId="138"/>
    <cellStyle name="20% - Accent3 25" xfId="139"/>
    <cellStyle name="20% - Accent3 26" xfId="140"/>
    <cellStyle name="20% - Accent3 27" xfId="141"/>
    <cellStyle name="20% - Accent3 28" xfId="142"/>
    <cellStyle name="20% - Accent3 29" xfId="143"/>
    <cellStyle name="20% - Accent3 3" xfId="144"/>
    <cellStyle name="20% - Accent3 30" xfId="145"/>
    <cellStyle name="20% - Accent3 31" xfId="146"/>
    <cellStyle name="20% - Accent3 32" xfId="147"/>
    <cellStyle name="20% - Accent3 33" xfId="148"/>
    <cellStyle name="20% - Accent3 34" xfId="149"/>
    <cellStyle name="20% - Accent3 35" xfId="150"/>
    <cellStyle name="20% - Accent3 36" xfId="151"/>
    <cellStyle name="20% - Accent3 37" xfId="152"/>
    <cellStyle name="20% - Accent3 38" xfId="153"/>
    <cellStyle name="20% - Accent3 39" xfId="154"/>
    <cellStyle name="20% - Accent3 4" xfId="155"/>
    <cellStyle name="20% - Accent3 40" xfId="156"/>
    <cellStyle name="20% - Accent3 5" xfId="157"/>
    <cellStyle name="20% - Accent3 6" xfId="158"/>
    <cellStyle name="20% - Accent3 7" xfId="159"/>
    <cellStyle name="20% - Accent3 8" xfId="160"/>
    <cellStyle name="20% - Accent3 9" xfId="161"/>
    <cellStyle name="20% - Accent4" xfId="32" builtinId="42" customBuiltin="1"/>
    <cellStyle name="20% - Accent4 10" xfId="162"/>
    <cellStyle name="20% - Accent4 11" xfId="163"/>
    <cellStyle name="20% - Accent4 12" xfId="164"/>
    <cellStyle name="20% - Accent4 13" xfId="165"/>
    <cellStyle name="20% - Accent4 14" xfId="166"/>
    <cellStyle name="20% - Accent4 15" xfId="167"/>
    <cellStyle name="20% - Accent4 16" xfId="168"/>
    <cellStyle name="20% - Accent4 17" xfId="169"/>
    <cellStyle name="20% - Accent4 18" xfId="170"/>
    <cellStyle name="20% - Accent4 19" xfId="171"/>
    <cellStyle name="20% - Accent4 2" xfId="172"/>
    <cellStyle name="20% - Accent4 2 2" xfId="2160"/>
    <cellStyle name="20% - Accent4 20" xfId="173"/>
    <cellStyle name="20% - Accent4 21" xfId="174"/>
    <cellStyle name="20% - Accent4 22" xfId="175"/>
    <cellStyle name="20% - Accent4 23" xfId="176"/>
    <cellStyle name="20% - Accent4 24" xfId="177"/>
    <cellStyle name="20% - Accent4 25" xfId="178"/>
    <cellStyle name="20% - Accent4 26" xfId="179"/>
    <cellStyle name="20% - Accent4 27" xfId="180"/>
    <cellStyle name="20% - Accent4 28" xfId="181"/>
    <cellStyle name="20% - Accent4 29" xfId="182"/>
    <cellStyle name="20% - Accent4 3" xfId="183"/>
    <cellStyle name="20% - Accent4 30" xfId="184"/>
    <cellStyle name="20% - Accent4 31" xfId="185"/>
    <cellStyle name="20% - Accent4 32" xfId="186"/>
    <cellStyle name="20% - Accent4 33" xfId="187"/>
    <cellStyle name="20% - Accent4 34" xfId="188"/>
    <cellStyle name="20% - Accent4 35" xfId="189"/>
    <cellStyle name="20% - Accent4 36" xfId="190"/>
    <cellStyle name="20% - Accent4 37" xfId="191"/>
    <cellStyle name="20% - Accent4 38" xfId="192"/>
    <cellStyle name="20% - Accent4 39" xfId="193"/>
    <cellStyle name="20% - Accent4 4" xfId="194"/>
    <cellStyle name="20% - Accent4 40" xfId="195"/>
    <cellStyle name="20% - Accent4 5" xfId="196"/>
    <cellStyle name="20% - Accent4 6" xfId="197"/>
    <cellStyle name="20% - Accent4 7" xfId="198"/>
    <cellStyle name="20% - Accent4 8" xfId="199"/>
    <cellStyle name="20% - Accent4 9" xfId="200"/>
    <cellStyle name="20% - Accent5" xfId="36" builtinId="46" customBuiltin="1"/>
    <cellStyle name="20% - Accent5 10" xfId="201"/>
    <cellStyle name="20% - Accent5 11" xfId="202"/>
    <cellStyle name="20% - Accent5 12" xfId="203"/>
    <cellStyle name="20% - Accent5 13" xfId="204"/>
    <cellStyle name="20% - Accent5 14" xfId="205"/>
    <cellStyle name="20% - Accent5 15" xfId="206"/>
    <cellStyle name="20% - Accent5 16" xfId="207"/>
    <cellStyle name="20% - Accent5 17" xfId="208"/>
    <cellStyle name="20% - Accent5 18" xfId="209"/>
    <cellStyle name="20% - Accent5 19" xfId="210"/>
    <cellStyle name="20% - Accent5 2" xfId="211"/>
    <cellStyle name="20% - Accent5 2 2" xfId="2162"/>
    <cellStyle name="20% - Accent5 20" xfId="212"/>
    <cellStyle name="20% - Accent5 21" xfId="213"/>
    <cellStyle name="20% - Accent5 22" xfId="214"/>
    <cellStyle name="20% - Accent5 23" xfId="215"/>
    <cellStyle name="20% - Accent5 24" xfId="216"/>
    <cellStyle name="20% - Accent5 25" xfId="217"/>
    <cellStyle name="20% - Accent5 26" xfId="218"/>
    <cellStyle name="20% - Accent5 27" xfId="219"/>
    <cellStyle name="20% - Accent5 28" xfId="220"/>
    <cellStyle name="20% - Accent5 29" xfId="221"/>
    <cellStyle name="20% - Accent5 3" xfId="222"/>
    <cellStyle name="20% - Accent5 30" xfId="223"/>
    <cellStyle name="20% - Accent5 31" xfId="224"/>
    <cellStyle name="20% - Accent5 32" xfId="225"/>
    <cellStyle name="20% - Accent5 33" xfId="226"/>
    <cellStyle name="20% - Accent5 34" xfId="227"/>
    <cellStyle name="20% - Accent5 35" xfId="228"/>
    <cellStyle name="20% - Accent5 36" xfId="229"/>
    <cellStyle name="20% - Accent5 37" xfId="230"/>
    <cellStyle name="20% - Accent5 38" xfId="231"/>
    <cellStyle name="20% - Accent5 39" xfId="232"/>
    <cellStyle name="20% - Accent5 4" xfId="233"/>
    <cellStyle name="20% - Accent5 40" xfId="234"/>
    <cellStyle name="20% - Accent5 5" xfId="235"/>
    <cellStyle name="20% - Accent5 6" xfId="236"/>
    <cellStyle name="20% - Accent5 7" xfId="237"/>
    <cellStyle name="20% - Accent5 8" xfId="238"/>
    <cellStyle name="20% - Accent5 9" xfId="239"/>
    <cellStyle name="20% - Accent6" xfId="40" builtinId="50" customBuiltin="1"/>
    <cellStyle name="20% - Accent6 10" xfId="240"/>
    <cellStyle name="20% - Accent6 11" xfId="241"/>
    <cellStyle name="20% - Accent6 12" xfId="242"/>
    <cellStyle name="20% - Accent6 13" xfId="243"/>
    <cellStyle name="20% - Accent6 14" xfId="244"/>
    <cellStyle name="20% - Accent6 15" xfId="245"/>
    <cellStyle name="20% - Accent6 16" xfId="246"/>
    <cellStyle name="20% - Accent6 17" xfId="247"/>
    <cellStyle name="20% - Accent6 18" xfId="248"/>
    <cellStyle name="20% - Accent6 19" xfId="249"/>
    <cellStyle name="20% - Accent6 2" xfId="250"/>
    <cellStyle name="20% - Accent6 2 2" xfId="2164"/>
    <cellStyle name="20% - Accent6 20" xfId="251"/>
    <cellStyle name="20% - Accent6 21" xfId="252"/>
    <cellStyle name="20% - Accent6 22" xfId="253"/>
    <cellStyle name="20% - Accent6 23" xfId="254"/>
    <cellStyle name="20% - Accent6 24" xfId="255"/>
    <cellStyle name="20% - Accent6 25" xfId="256"/>
    <cellStyle name="20% - Accent6 26" xfId="257"/>
    <cellStyle name="20% - Accent6 27" xfId="258"/>
    <cellStyle name="20% - Accent6 28" xfId="259"/>
    <cellStyle name="20% - Accent6 29" xfId="260"/>
    <cellStyle name="20% - Accent6 3" xfId="261"/>
    <cellStyle name="20% - Accent6 30" xfId="262"/>
    <cellStyle name="20% - Accent6 31" xfId="263"/>
    <cellStyle name="20% - Accent6 32" xfId="264"/>
    <cellStyle name="20% - Accent6 33" xfId="265"/>
    <cellStyle name="20% - Accent6 34" xfId="266"/>
    <cellStyle name="20% - Accent6 35" xfId="267"/>
    <cellStyle name="20% - Accent6 36" xfId="268"/>
    <cellStyle name="20% - Accent6 37" xfId="269"/>
    <cellStyle name="20% - Accent6 38" xfId="270"/>
    <cellStyle name="20% - Accent6 39" xfId="271"/>
    <cellStyle name="20% - Accent6 4" xfId="272"/>
    <cellStyle name="20% - Accent6 40" xfId="273"/>
    <cellStyle name="20% - Accent6 5" xfId="274"/>
    <cellStyle name="20% - Accent6 6" xfId="275"/>
    <cellStyle name="20% - Accent6 7" xfId="276"/>
    <cellStyle name="20% - Accent6 8" xfId="277"/>
    <cellStyle name="20% - Accent6 9" xfId="278"/>
    <cellStyle name="40% - Accent1" xfId="21" builtinId="31" customBuiltin="1"/>
    <cellStyle name="40% - Accent1 10" xfId="279"/>
    <cellStyle name="40% - Accent1 11" xfId="280"/>
    <cellStyle name="40% - Accent1 12" xfId="281"/>
    <cellStyle name="40% - Accent1 13" xfId="282"/>
    <cellStyle name="40% - Accent1 14" xfId="283"/>
    <cellStyle name="40% - Accent1 15" xfId="284"/>
    <cellStyle name="40% - Accent1 16" xfId="285"/>
    <cellStyle name="40% - Accent1 17" xfId="286"/>
    <cellStyle name="40% - Accent1 18" xfId="287"/>
    <cellStyle name="40% - Accent1 19" xfId="288"/>
    <cellStyle name="40% - Accent1 2" xfId="289"/>
    <cellStyle name="40% - Accent1 2 2" xfId="2155"/>
    <cellStyle name="40% - Accent1 20" xfId="290"/>
    <cellStyle name="40% - Accent1 21" xfId="291"/>
    <cellStyle name="40% - Accent1 22" xfId="292"/>
    <cellStyle name="40% - Accent1 23" xfId="293"/>
    <cellStyle name="40% - Accent1 24" xfId="294"/>
    <cellStyle name="40% - Accent1 25" xfId="295"/>
    <cellStyle name="40% - Accent1 26" xfId="296"/>
    <cellStyle name="40% - Accent1 27" xfId="297"/>
    <cellStyle name="40% - Accent1 28" xfId="298"/>
    <cellStyle name="40% - Accent1 29" xfId="299"/>
    <cellStyle name="40% - Accent1 3" xfId="300"/>
    <cellStyle name="40% - Accent1 30" xfId="301"/>
    <cellStyle name="40% - Accent1 31" xfId="302"/>
    <cellStyle name="40% - Accent1 32" xfId="303"/>
    <cellStyle name="40% - Accent1 33" xfId="304"/>
    <cellStyle name="40% - Accent1 34" xfId="305"/>
    <cellStyle name="40% - Accent1 35" xfId="306"/>
    <cellStyle name="40% - Accent1 36" xfId="307"/>
    <cellStyle name="40% - Accent1 37" xfId="308"/>
    <cellStyle name="40% - Accent1 38" xfId="309"/>
    <cellStyle name="40% - Accent1 39" xfId="310"/>
    <cellStyle name="40% - Accent1 4" xfId="311"/>
    <cellStyle name="40% - Accent1 40" xfId="312"/>
    <cellStyle name="40% - Accent1 5" xfId="313"/>
    <cellStyle name="40% - Accent1 6" xfId="314"/>
    <cellStyle name="40% - Accent1 7" xfId="315"/>
    <cellStyle name="40% - Accent1 8" xfId="316"/>
    <cellStyle name="40% - Accent1 9" xfId="317"/>
    <cellStyle name="40% - Accent2" xfId="25" builtinId="35" customBuiltin="1"/>
    <cellStyle name="40% - Accent2 10" xfId="318"/>
    <cellStyle name="40% - Accent2 11" xfId="319"/>
    <cellStyle name="40% - Accent2 12" xfId="320"/>
    <cellStyle name="40% - Accent2 13" xfId="321"/>
    <cellStyle name="40% - Accent2 14" xfId="322"/>
    <cellStyle name="40% - Accent2 15" xfId="323"/>
    <cellStyle name="40% - Accent2 16" xfId="324"/>
    <cellStyle name="40% - Accent2 17" xfId="325"/>
    <cellStyle name="40% - Accent2 18" xfId="326"/>
    <cellStyle name="40% - Accent2 19" xfId="327"/>
    <cellStyle name="40% - Accent2 2" xfId="328"/>
    <cellStyle name="40% - Accent2 2 2" xfId="2157"/>
    <cellStyle name="40% - Accent2 20" xfId="329"/>
    <cellStyle name="40% - Accent2 21" xfId="330"/>
    <cellStyle name="40% - Accent2 22" xfId="331"/>
    <cellStyle name="40% - Accent2 23" xfId="332"/>
    <cellStyle name="40% - Accent2 24" xfId="333"/>
    <cellStyle name="40% - Accent2 25" xfId="334"/>
    <cellStyle name="40% - Accent2 26" xfId="335"/>
    <cellStyle name="40% - Accent2 27" xfId="336"/>
    <cellStyle name="40% - Accent2 28" xfId="337"/>
    <cellStyle name="40% - Accent2 29" xfId="338"/>
    <cellStyle name="40% - Accent2 3" xfId="339"/>
    <cellStyle name="40% - Accent2 30" xfId="340"/>
    <cellStyle name="40% - Accent2 31" xfId="341"/>
    <cellStyle name="40% - Accent2 32" xfId="342"/>
    <cellStyle name="40% - Accent2 33" xfId="343"/>
    <cellStyle name="40% - Accent2 34" xfId="344"/>
    <cellStyle name="40% - Accent2 35" xfId="345"/>
    <cellStyle name="40% - Accent2 36" xfId="346"/>
    <cellStyle name="40% - Accent2 37" xfId="347"/>
    <cellStyle name="40% - Accent2 38" xfId="348"/>
    <cellStyle name="40% - Accent2 39" xfId="349"/>
    <cellStyle name="40% - Accent2 4" xfId="350"/>
    <cellStyle name="40% - Accent2 40" xfId="351"/>
    <cellStyle name="40% - Accent2 5" xfId="352"/>
    <cellStyle name="40% - Accent2 6" xfId="353"/>
    <cellStyle name="40% - Accent2 7" xfId="354"/>
    <cellStyle name="40% - Accent2 8" xfId="355"/>
    <cellStyle name="40% - Accent2 9" xfId="356"/>
    <cellStyle name="40% - Accent3" xfId="29" builtinId="39" customBuiltin="1"/>
    <cellStyle name="40% - Accent3 10" xfId="357"/>
    <cellStyle name="40% - Accent3 11" xfId="358"/>
    <cellStyle name="40% - Accent3 12" xfId="359"/>
    <cellStyle name="40% - Accent3 13" xfId="360"/>
    <cellStyle name="40% - Accent3 14" xfId="361"/>
    <cellStyle name="40% - Accent3 15" xfId="362"/>
    <cellStyle name="40% - Accent3 16" xfId="363"/>
    <cellStyle name="40% - Accent3 17" xfId="364"/>
    <cellStyle name="40% - Accent3 18" xfId="365"/>
    <cellStyle name="40% - Accent3 19" xfId="366"/>
    <cellStyle name="40% - Accent3 2" xfId="367"/>
    <cellStyle name="40% - Accent3 2 2" xfId="2159"/>
    <cellStyle name="40% - Accent3 20" xfId="368"/>
    <cellStyle name="40% - Accent3 21" xfId="369"/>
    <cellStyle name="40% - Accent3 22" xfId="370"/>
    <cellStyle name="40% - Accent3 23" xfId="371"/>
    <cellStyle name="40% - Accent3 24" xfId="372"/>
    <cellStyle name="40% - Accent3 25" xfId="373"/>
    <cellStyle name="40% - Accent3 26" xfId="374"/>
    <cellStyle name="40% - Accent3 27" xfId="375"/>
    <cellStyle name="40% - Accent3 28" xfId="376"/>
    <cellStyle name="40% - Accent3 29" xfId="377"/>
    <cellStyle name="40% - Accent3 3" xfId="378"/>
    <cellStyle name="40% - Accent3 30" xfId="379"/>
    <cellStyle name="40% - Accent3 31" xfId="380"/>
    <cellStyle name="40% - Accent3 32" xfId="381"/>
    <cellStyle name="40% - Accent3 33" xfId="382"/>
    <cellStyle name="40% - Accent3 34" xfId="383"/>
    <cellStyle name="40% - Accent3 35" xfId="384"/>
    <cellStyle name="40% - Accent3 36" xfId="385"/>
    <cellStyle name="40% - Accent3 37" xfId="386"/>
    <cellStyle name="40% - Accent3 38" xfId="387"/>
    <cellStyle name="40% - Accent3 39" xfId="388"/>
    <cellStyle name="40% - Accent3 4" xfId="389"/>
    <cellStyle name="40% - Accent3 40" xfId="390"/>
    <cellStyle name="40% - Accent3 5" xfId="391"/>
    <cellStyle name="40% - Accent3 6" xfId="392"/>
    <cellStyle name="40% - Accent3 7" xfId="393"/>
    <cellStyle name="40% - Accent3 8" xfId="394"/>
    <cellStyle name="40% - Accent3 9" xfId="395"/>
    <cellStyle name="40% - Accent4" xfId="33" builtinId="43" customBuiltin="1"/>
    <cellStyle name="40% - Accent4 10" xfId="396"/>
    <cellStyle name="40% - Accent4 11" xfId="397"/>
    <cellStyle name="40% - Accent4 12" xfId="398"/>
    <cellStyle name="40% - Accent4 13" xfId="399"/>
    <cellStyle name="40% - Accent4 14" xfId="400"/>
    <cellStyle name="40% - Accent4 15" xfId="401"/>
    <cellStyle name="40% - Accent4 16" xfId="402"/>
    <cellStyle name="40% - Accent4 17" xfId="403"/>
    <cellStyle name="40% - Accent4 18" xfId="404"/>
    <cellStyle name="40% - Accent4 19" xfId="405"/>
    <cellStyle name="40% - Accent4 2" xfId="406"/>
    <cellStyle name="40% - Accent4 2 2" xfId="2161"/>
    <cellStyle name="40% - Accent4 20" xfId="407"/>
    <cellStyle name="40% - Accent4 21" xfId="408"/>
    <cellStyle name="40% - Accent4 22" xfId="409"/>
    <cellStyle name="40% - Accent4 23" xfId="410"/>
    <cellStyle name="40% - Accent4 24" xfId="411"/>
    <cellStyle name="40% - Accent4 25" xfId="412"/>
    <cellStyle name="40% - Accent4 26" xfId="413"/>
    <cellStyle name="40% - Accent4 27" xfId="414"/>
    <cellStyle name="40% - Accent4 28" xfId="415"/>
    <cellStyle name="40% - Accent4 29" xfId="416"/>
    <cellStyle name="40% - Accent4 3" xfId="417"/>
    <cellStyle name="40% - Accent4 30" xfId="418"/>
    <cellStyle name="40% - Accent4 31" xfId="419"/>
    <cellStyle name="40% - Accent4 32" xfId="420"/>
    <cellStyle name="40% - Accent4 33" xfId="421"/>
    <cellStyle name="40% - Accent4 34" xfId="422"/>
    <cellStyle name="40% - Accent4 35" xfId="423"/>
    <cellStyle name="40% - Accent4 36" xfId="424"/>
    <cellStyle name="40% - Accent4 37" xfId="425"/>
    <cellStyle name="40% - Accent4 38" xfId="426"/>
    <cellStyle name="40% - Accent4 39" xfId="427"/>
    <cellStyle name="40% - Accent4 4" xfId="428"/>
    <cellStyle name="40% - Accent4 40" xfId="429"/>
    <cellStyle name="40% - Accent4 5" xfId="430"/>
    <cellStyle name="40% - Accent4 6" xfId="431"/>
    <cellStyle name="40% - Accent4 7" xfId="432"/>
    <cellStyle name="40% - Accent4 8" xfId="433"/>
    <cellStyle name="40% - Accent4 9" xfId="434"/>
    <cellStyle name="40% - Accent5" xfId="37" builtinId="47" customBuiltin="1"/>
    <cellStyle name="40% - Accent5 10" xfId="435"/>
    <cellStyle name="40% - Accent5 11" xfId="436"/>
    <cellStyle name="40% - Accent5 12" xfId="437"/>
    <cellStyle name="40% - Accent5 13" xfId="438"/>
    <cellStyle name="40% - Accent5 14" xfId="439"/>
    <cellStyle name="40% - Accent5 15" xfId="440"/>
    <cellStyle name="40% - Accent5 16" xfId="441"/>
    <cellStyle name="40% - Accent5 17" xfId="442"/>
    <cellStyle name="40% - Accent5 18" xfId="443"/>
    <cellStyle name="40% - Accent5 19" xfId="444"/>
    <cellStyle name="40% - Accent5 2" xfId="445"/>
    <cellStyle name="40% - Accent5 2 2" xfId="2163"/>
    <cellStyle name="40% - Accent5 20" xfId="446"/>
    <cellStyle name="40% - Accent5 21" xfId="447"/>
    <cellStyle name="40% - Accent5 22" xfId="448"/>
    <cellStyle name="40% - Accent5 23" xfId="449"/>
    <cellStyle name="40% - Accent5 24" xfId="450"/>
    <cellStyle name="40% - Accent5 25" xfId="451"/>
    <cellStyle name="40% - Accent5 26" xfId="452"/>
    <cellStyle name="40% - Accent5 27" xfId="453"/>
    <cellStyle name="40% - Accent5 28" xfId="454"/>
    <cellStyle name="40% - Accent5 29" xfId="455"/>
    <cellStyle name="40% - Accent5 3" xfId="456"/>
    <cellStyle name="40% - Accent5 30" xfId="457"/>
    <cellStyle name="40% - Accent5 31" xfId="458"/>
    <cellStyle name="40% - Accent5 32" xfId="459"/>
    <cellStyle name="40% - Accent5 33" xfId="460"/>
    <cellStyle name="40% - Accent5 34" xfId="461"/>
    <cellStyle name="40% - Accent5 35" xfId="462"/>
    <cellStyle name="40% - Accent5 36" xfId="463"/>
    <cellStyle name="40% - Accent5 37" xfId="464"/>
    <cellStyle name="40% - Accent5 38" xfId="465"/>
    <cellStyle name="40% - Accent5 39" xfId="466"/>
    <cellStyle name="40% - Accent5 4" xfId="467"/>
    <cellStyle name="40% - Accent5 40" xfId="468"/>
    <cellStyle name="40% - Accent5 5" xfId="469"/>
    <cellStyle name="40% - Accent5 6" xfId="470"/>
    <cellStyle name="40% - Accent5 7" xfId="471"/>
    <cellStyle name="40% - Accent5 8" xfId="472"/>
    <cellStyle name="40% - Accent5 9" xfId="473"/>
    <cellStyle name="40% - Accent6" xfId="41" builtinId="51" customBuiltin="1"/>
    <cellStyle name="40% - Accent6 10" xfId="474"/>
    <cellStyle name="40% - Accent6 11" xfId="475"/>
    <cellStyle name="40% - Accent6 12" xfId="476"/>
    <cellStyle name="40% - Accent6 13" xfId="477"/>
    <cellStyle name="40% - Accent6 14" xfId="478"/>
    <cellStyle name="40% - Accent6 15" xfId="479"/>
    <cellStyle name="40% - Accent6 16" xfId="480"/>
    <cellStyle name="40% - Accent6 17" xfId="481"/>
    <cellStyle name="40% - Accent6 18" xfId="482"/>
    <cellStyle name="40% - Accent6 19" xfId="483"/>
    <cellStyle name="40% - Accent6 2" xfId="484"/>
    <cellStyle name="40% - Accent6 2 2" xfId="2165"/>
    <cellStyle name="40% - Accent6 20" xfId="485"/>
    <cellStyle name="40% - Accent6 21" xfId="486"/>
    <cellStyle name="40% - Accent6 22" xfId="487"/>
    <cellStyle name="40% - Accent6 23" xfId="488"/>
    <cellStyle name="40% - Accent6 24" xfId="489"/>
    <cellStyle name="40% - Accent6 25" xfId="490"/>
    <cellStyle name="40% - Accent6 26" xfId="491"/>
    <cellStyle name="40% - Accent6 27" xfId="492"/>
    <cellStyle name="40% - Accent6 28" xfId="493"/>
    <cellStyle name="40% - Accent6 29" xfId="494"/>
    <cellStyle name="40% - Accent6 3" xfId="495"/>
    <cellStyle name="40% - Accent6 30" xfId="496"/>
    <cellStyle name="40% - Accent6 31" xfId="497"/>
    <cellStyle name="40% - Accent6 32" xfId="498"/>
    <cellStyle name="40% - Accent6 33" xfId="499"/>
    <cellStyle name="40% - Accent6 34" xfId="500"/>
    <cellStyle name="40% - Accent6 35" xfId="501"/>
    <cellStyle name="40% - Accent6 36" xfId="502"/>
    <cellStyle name="40% - Accent6 37" xfId="503"/>
    <cellStyle name="40% - Accent6 38" xfId="504"/>
    <cellStyle name="40% - Accent6 39" xfId="505"/>
    <cellStyle name="40% - Accent6 4" xfId="506"/>
    <cellStyle name="40% - Accent6 40" xfId="507"/>
    <cellStyle name="40% - Accent6 5" xfId="508"/>
    <cellStyle name="40% - Accent6 6" xfId="509"/>
    <cellStyle name="40% - Accent6 7" xfId="510"/>
    <cellStyle name="40% - Accent6 8" xfId="511"/>
    <cellStyle name="40% - Accent6 9" xfId="512"/>
    <cellStyle name="60% - Accent1" xfId="22" builtinId="32" customBuiltin="1"/>
    <cellStyle name="60% - Accent1 10" xfId="513"/>
    <cellStyle name="60% - Accent1 11" xfId="514"/>
    <cellStyle name="60% - Accent1 12" xfId="515"/>
    <cellStyle name="60% - Accent1 13" xfId="516"/>
    <cellStyle name="60% - Accent1 14" xfId="517"/>
    <cellStyle name="60% - Accent1 15" xfId="518"/>
    <cellStyle name="60% - Accent1 16" xfId="519"/>
    <cellStyle name="60% - Accent1 17" xfId="520"/>
    <cellStyle name="60% - Accent1 18" xfId="521"/>
    <cellStyle name="60% - Accent1 19" xfId="522"/>
    <cellStyle name="60% - Accent1 2" xfId="523"/>
    <cellStyle name="60% - Accent1 20" xfId="524"/>
    <cellStyle name="60% - Accent1 21" xfId="525"/>
    <cellStyle name="60% - Accent1 22" xfId="526"/>
    <cellStyle name="60% - Accent1 23" xfId="527"/>
    <cellStyle name="60% - Accent1 24" xfId="528"/>
    <cellStyle name="60% - Accent1 25" xfId="529"/>
    <cellStyle name="60% - Accent1 26" xfId="530"/>
    <cellStyle name="60% - Accent1 27" xfId="531"/>
    <cellStyle name="60% - Accent1 28" xfId="532"/>
    <cellStyle name="60% - Accent1 29" xfId="533"/>
    <cellStyle name="60% - Accent1 3" xfId="534"/>
    <cellStyle name="60% - Accent1 30" xfId="535"/>
    <cellStyle name="60% - Accent1 31" xfId="536"/>
    <cellStyle name="60% - Accent1 32" xfId="537"/>
    <cellStyle name="60% - Accent1 33" xfId="538"/>
    <cellStyle name="60% - Accent1 34" xfId="539"/>
    <cellStyle name="60% - Accent1 35" xfId="540"/>
    <cellStyle name="60% - Accent1 36" xfId="541"/>
    <cellStyle name="60% - Accent1 37" xfId="542"/>
    <cellStyle name="60% - Accent1 38" xfId="543"/>
    <cellStyle name="60% - Accent1 39" xfId="544"/>
    <cellStyle name="60% - Accent1 4" xfId="545"/>
    <cellStyle name="60% - Accent1 40" xfId="546"/>
    <cellStyle name="60% - Accent1 5" xfId="547"/>
    <cellStyle name="60% - Accent1 6" xfId="548"/>
    <cellStyle name="60% - Accent1 7" xfId="549"/>
    <cellStyle name="60% - Accent1 8" xfId="550"/>
    <cellStyle name="60% - Accent1 9" xfId="551"/>
    <cellStyle name="60% - Accent2" xfId="26" builtinId="36" customBuiltin="1"/>
    <cellStyle name="60% - Accent2 10" xfId="552"/>
    <cellStyle name="60% - Accent2 11" xfId="553"/>
    <cellStyle name="60% - Accent2 12" xfId="554"/>
    <cellStyle name="60% - Accent2 13" xfId="555"/>
    <cellStyle name="60% - Accent2 14" xfId="556"/>
    <cellStyle name="60% - Accent2 15" xfId="557"/>
    <cellStyle name="60% - Accent2 16" xfId="558"/>
    <cellStyle name="60% - Accent2 17" xfId="559"/>
    <cellStyle name="60% - Accent2 18" xfId="560"/>
    <cellStyle name="60% - Accent2 19" xfId="561"/>
    <cellStyle name="60% - Accent2 2" xfId="562"/>
    <cellStyle name="60% - Accent2 20" xfId="563"/>
    <cellStyle name="60% - Accent2 21" xfId="564"/>
    <cellStyle name="60% - Accent2 22" xfId="565"/>
    <cellStyle name="60% - Accent2 23" xfId="566"/>
    <cellStyle name="60% - Accent2 24" xfId="567"/>
    <cellStyle name="60% - Accent2 25" xfId="568"/>
    <cellStyle name="60% - Accent2 26" xfId="569"/>
    <cellStyle name="60% - Accent2 27" xfId="570"/>
    <cellStyle name="60% - Accent2 28" xfId="571"/>
    <cellStyle name="60% - Accent2 29" xfId="572"/>
    <cellStyle name="60% - Accent2 3" xfId="573"/>
    <cellStyle name="60% - Accent2 30" xfId="574"/>
    <cellStyle name="60% - Accent2 31" xfId="575"/>
    <cellStyle name="60% - Accent2 32" xfId="576"/>
    <cellStyle name="60% - Accent2 33" xfId="577"/>
    <cellStyle name="60% - Accent2 34" xfId="578"/>
    <cellStyle name="60% - Accent2 35" xfId="579"/>
    <cellStyle name="60% - Accent2 36" xfId="580"/>
    <cellStyle name="60% - Accent2 37" xfId="581"/>
    <cellStyle name="60% - Accent2 38" xfId="582"/>
    <cellStyle name="60% - Accent2 39" xfId="583"/>
    <cellStyle name="60% - Accent2 4" xfId="584"/>
    <cellStyle name="60% - Accent2 40" xfId="585"/>
    <cellStyle name="60% - Accent2 5" xfId="586"/>
    <cellStyle name="60% - Accent2 6" xfId="587"/>
    <cellStyle name="60% - Accent2 7" xfId="588"/>
    <cellStyle name="60% - Accent2 8" xfId="589"/>
    <cellStyle name="60% - Accent2 9" xfId="590"/>
    <cellStyle name="60% - Accent3" xfId="30" builtinId="40" customBuiltin="1"/>
    <cellStyle name="60% - Accent3 10" xfId="591"/>
    <cellStyle name="60% - Accent3 11" xfId="592"/>
    <cellStyle name="60% - Accent3 12" xfId="593"/>
    <cellStyle name="60% - Accent3 13" xfId="594"/>
    <cellStyle name="60% - Accent3 14" xfId="595"/>
    <cellStyle name="60% - Accent3 15" xfId="596"/>
    <cellStyle name="60% - Accent3 16" xfId="597"/>
    <cellStyle name="60% - Accent3 17" xfId="598"/>
    <cellStyle name="60% - Accent3 18" xfId="599"/>
    <cellStyle name="60% - Accent3 19" xfId="600"/>
    <cellStyle name="60% - Accent3 2" xfId="601"/>
    <cellStyle name="60% - Accent3 20" xfId="602"/>
    <cellStyle name="60% - Accent3 21" xfId="603"/>
    <cellStyle name="60% - Accent3 22" xfId="604"/>
    <cellStyle name="60% - Accent3 23" xfId="605"/>
    <cellStyle name="60% - Accent3 24" xfId="606"/>
    <cellStyle name="60% - Accent3 25" xfId="607"/>
    <cellStyle name="60% - Accent3 26" xfId="608"/>
    <cellStyle name="60% - Accent3 27" xfId="609"/>
    <cellStyle name="60% - Accent3 28" xfId="610"/>
    <cellStyle name="60% - Accent3 29" xfId="611"/>
    <cellStyle name="60% - Accent3 3" xfId="612"/>
    <cellStyle name="60% - Accent3 30" xfId="613"/>
    <cellStyle name="60% - Accent3 31" xfId="614"/>
    <cellStyle name="60% - Accent3 32" xfId="615"/>
    <cellStyle name="60% - Accent3 33" xfId="616"/>
    <cellStyle name="60% - Accent3 34" xfId="617"/>
    <cellStyle name="60% - Accent3 35" xfId="618"/>
    <cellStyle name="60% - Accent3 36" xfId="619"/>
    <cellStyle name="60% - Accent3 37" xfId="620"/>
    <cellStyle name="60% - Accent3 38" xfId="621"/>
    <cellStyle name="60% - Accent3 39" xfId="622"/>
    <cellStyle name="60% - Accent3 4" xfId="623"/>
    <cellStyle name="60% - Accent3 40" xfId="624"/>
    <cellStyle name="60% - Accent3 5" xfId="625"/>
    <cellStyle name="60% - Accent3 6" xfId="626"/>
    <cellStyle name="60% - Accent3 7" xfId="627"/>
    <cellStyle name="60% - Accent3 8" xfId="628"/>
    <cellStyle name="60% - Accent3 9" xfId="629"/>
    <cellStyle name="60% - Accent4" xfId="34" builtinId="44" customBuiltin="1"/>
    <cellStyle name="60% - Accent4 10" xfId="630"/>
    <cellStyle name="60% - Accent4 11" xfId="631"/>
    <cellStyle name="60% - Accent4 12" xfId="632"/>
    <cellStyle name="60% - Accent4 13" xfId="633"/>
    <cellStyle name="60% - Accent4 14" xfId="634"/>
    <cellStyle name="60% - Accent4 15" xfId="635"/>
    <cellStyle name="60% - Accent4 16" xfId="636"/>
    <cellStyle name="60% - Accent4 17" xfId="637"/>
    <cellStyle name="60% - Accent4 18" xfId="638"/>
    <cellStyle name="60% - Accent4 19" xfId="639"/>
    <cellStyle name="60% - Accent4 2" xfId="640"/>
    <cellStyle name="60% - Accent4 20" xfId="641"/>
    <cellStyle name="60% - Accent4 21" xfId="642"/>
    <cellStyle name="60% - Accent4 22" xfId="643"/>
    <cellStyle name="60% - Accent4 23" xfId="644"/>
    <cellStyle name="60% - Accent4 24" xfId="645"/>
    <cellStyle name="60% - Accent4 25" xfId="646"/>
    <cellStyle name="60% - Accent4 26" xfId="647"/>
    <cellStyle name="60% - Accent4 27" xfId="648"/>
    <cellStyle name="60% - Accent4 28" xfId="649"/>
    <cellStyle name="60% - Accent4 29" xfId="650"/>
    <cellStyle name="60% - Accent4 3" xfId="651"/>
    <cellStyle name="60% - Accent4 30" xfId="652"/>
    <cellStyle name="60% - Accent4 31" xfId="653"/>
    <cellStyle name="60% - Accent4 32" xfId="654"/>
    <cellStyle name="60% - Accent4 33" xfId="655"/>
    <cellStyle name="60% - Accent4 34" xfId="656"/>
    <cellStyle name="60% - Accent4 35" xfId="657"/>
    <cellStyle name="60% - Accent4 36" xfId="658"/>
    <cellStyle name="60% - Accent4 37" xfId="659"/>
    <cellStyle name="60% - Accent4 38" xfId="660"/>
    <cellStyle name="60% - Accent4 39" xfId="661"/>
    <cellStyle name="60% - Accent4 4" xfId="662"/>
    <cellStyle name="60% - Accent4 40" xfId="663"/>
    <cellStyle name="60% - Accent4 5" xfId="664"/>
    <cellStyle name="60% - Accent4 6" xfId="665"/>
    <cellStyle name="60% - Accent4 7" xfId="666"/>
    <cellStyle name="60% - Accent4 8" xfId="667"/>
    <cellStyle name="60% - Accent4 9" xfId="668"/>
    <cellStyle name="60% - Accent5" xfId="38" builtinId="48" customBuiltin="1"/>
    <cellStyle name="60% - Accent5 10" xfId="669"/>
    <cellStyle name="60% - Accent5 11" xfId="670"/>
    <cellStyle name="60% - Accent5 12" xfId="671"/>
    <cellStyle name="60% - Accent5 13" xfId="672"/>
    <cellStyle name="60% - Accent5 14" xfId="673"/>
    <cellStyle name="60% - Accent5 15" xfId="674"/>
    <cellStyle name="60% - Accent5 16" xfId="675"/>
    <cellStyle name="60% - Accent5 17" xfId="676"/>
    <cellStyle name="60% - Accent5 18" xfId="677"/>
    <cellStyle name="60% - Accent5 19" xfId="678"/>
    <cellStyle name="60% - Accent5 2" xfId="679"/>
    <cellStyle name="60% - Accent5 20" xfId="680"/>
    <cellStyle name="60% - Accent5 21" xfId="681"/>
    <cellStyle name="60% - Accent5 22" xfId="682"/>
    <cellStyle name="60% - Accent5 23" xfId="683"/>
    <cellStyle name="60% - Accent5 24" xfId="684"/>
    <cellStyle name="60% - Accent5 25" xfId="685"/>
    <cellStyle name="60% - Accent5 26" xfId="686"/>
    <cellStyle name="60% - Accent5 27" xfId="687"/>
    <cellStyle name="60% - Accent5 28" xfId="688"/>
    <cellStyle name="60% - Accent5 29" xfId="689"/>
    <cellStyle name="60% - Accent5 3" xfId="690"/>
    <cellStyle name="60% - Accent5 30" xfId="691"/>
    <cellStyle name="60% - Accent5 31" xfId="692"/>
    <cellStyle name="60% - Accent5 32" xfId="693"/>
    <cellStyle name="60% - Accent5 33" xfId="694"/>
    <cellStyle name="60% - Accent5 34" xfId="695"/>
    <cellStyle name="60% - Accent5 35" xfId="696"/>
    <cellStyle name="60% - Accent5 36" xfId="697"/>
    <cellStyle name="60% - Accent5 37" xfId="698"/>
    <cellStyle name="60% - Accent5 38" xfId="699"/>
    <cellStyle name="60% - Accent5 39" xfId="700"/>
    <cellStyle name="60% - Accent5 4" xfId="701"/>
    <cellStyle name="60% - Accent5 40" xfId="702"/>
    <cellStyle name="60% - Accent5 5" xfId="703"/>
    <cellStyle name="60% - Accent5 6" xfId="704"/>
    <cellStyle name="60% - Accent5 7" xfId="705"/>
    <cellStyle name="60% - Accent5 8" xfId="706"/>
    <cellStyle name="60% - Accent5 9" xfId="707"/>
    <cellStyle name="60% - Accent6" xfId="42" builtinId="52" customBuiltin="1"/>
    <cellStyle name="60% - Accent6 10" xfId="708"/>
    <cellStyle name="60% - Accent6 11" xfId="709"/>
    <cellStyle name="60% - Accent6 12" xfId="710"/>
    <cellStyle name="60% - Accent6 13" xfId="711"/>
    <cellStyle name="60% - Accent6 14" xfId="712"/>
    <cellStyle name="60% - Accent6 15" xfId="713"/>
    <cellStyle name="60% - Accent6 16" xfId="714"/>
    <cellStyle name="60% - Accent6 17" xfId="715"/>
    <cellStyle name="60% - Accent6 18" xfId="716"/>
    <cellStyle name="60% - Accent6 19" xfId="717"/>
    <cellStyle name="60% - Accent6 2" xfId="718"/>
    <cellStyle name="60% - Accent6 20" xfId="719"/>
    <cellStyle name="60% - Accent6 21" xfId="720"/>
    <cellStyle name="60% - Accent6 22" xfId="721"/>
    <cellStyle name="60% - Accent6 23" xfId="722"/>
    <cellStyle name="60% - Accent6 24" xfId="723"/>
    <cellStyle name="60% - Accent6 25" xfId="724"/>
    <cellStyle name="60% - Accent6 26" xfId="725"/>
    <cellStyle name="60% - Accent6 27" xfId="726"/>
    <cellStyle name="60% - Accent6 28" xfId="727"/>
    <cellStyle name="60% - Accent6 29" xfId="728"/>
    <cellStyle name="60% - Accent6 3" xfId="729"/>
    <cellStyle name="60% - Accent6 30" xfId="730"/>
    <cellStyle name="60% - Accent6 31" xfId="731"/>
    <cellStyle name="60% - Accent6 32" xfId="732"/>
    <cellStyle name="60% - Accent6 33" xfId="733"/>
    <cellStyle name="60% - Accent6 34" xfId="734"/>
    <cellStyle name="60% - Accent6 35" xfId="735"/>
    <cellStyle name="60% - Accent6 36" xfId="736"/>
    <cellStyle name="60% - Accent6 37" xfId="737"/>
    <cellStyle name="60% - Accent6 38" xfId="738"/>
    <cellStyle name="60% - Accent6 39" xfId="739"/>
    <cellStyle name="60% - Accent6 4" xfId="740"/>
    <cellStyle name="60% - Accent6 40" xfId="741"/>
    <cellStyle name="60% - Accent6 5" xfId="742"/>
    <cellStyle name="60% - Accent6 6" xfId="743"/>
    <cellStyle name="60% - Accent6 7" xfId="744"/>
    <cellStyle name="60% - Accent6 8" xfId="745"/>
    <cellStyle name="60% - Accent6 9" xfId="746"/>
    <cellStyle name="Accent1" xfId="19" builtinId="29" customBuiltin="1"/>
    <cellStyle name="Accent1 10" xfId="747"/>
    <cellStyle name="Accent1 11" xfId="748"/>
    <cellStyle name="Accent1 12" xfId="749"/>
    <cellStyle name="Accent1 13" xfId="750"/>
    <cellStyle name="Accent1 14" xfId="751"/>
    <cellStyle name="Accent1 15" xfId="752"/>
    <cellStyle name="Accent1 16" xfId="753"/>
    <cellStyle name="Accent1 17" xfId="754"/>
    <cellStyle name="Accent1 18" xfId="755"/>
    <cellStyle name="Accent1 19" xfId="756"/>
    <cellStyle name="Accent1 2" xfId="757"/>
    <cellStyle name="Accent1 20" xfId="758"/>
    <cellStyle name="Accent1 21" xfId="759"/>
    <cellStyle name="Accent1 22" xfId="760"/>
    <cellStyle name="Accent1 23" xfId="761"/>
    <cellStyle name="Accent1 24" xfId="762"/>
    <cellStyle name="Accent1 25" xfId="763"/>
    <cellStyle name="Accent1 26" xfId="764"/>
    <cellStyle name="Accent1 27" xfId="765"/>
    <cellStyle name="Accent1 28" xfId="766"/>
    <cellStyle name="Accent1 29" xfId="767"/>
    <cellStyle name="Accent1 3" xfId="768"/>
    <cellStyle name="Accent1 30" xfId="769"/>
    <cellStyle name="Accent1 31" xfId="770"/>
    <cellStyle name="Accent1 32" xfId="771"/>
    <cellStyle name="Accent1 33" xfId="772"/>
    <cellStyle name="Accent1 34" xfId="773"/>
    <cellStyle name="Accent1 35" xfId="774"/>
    <cellStyle name="Accent1 36" xfId="775"/>
    <cellStyle name="Accent1 37" xfId="776"/>
    <cellStyle name="Accent1 38" xfId="777"/>
    <cellStyle name="Accent1 39" xfId="778"/>
    <cellStyle name="Accent1 4" xfId="779"/>
    <cellStyle name="Accent1 40" xfId="780"/>
    <cellStyle name="Accent1 5" xfId="781"/>
    <cellStyle name="Accent1 6" xfId="782"/>
    <cellStyle name="Accent1 7" xfId="783"/>
    <cellStyle name="Accent1 8" xfId="784"/>
    <cellStyle name="Accent1 9" xfId="785"/>
    <cellStyle name="Accent2" xfId="23" builtinId="33" customBuiltin="1"/>
    <cellStyle name="Accent2 10" xfId="786"/>
    <cellStyle name="Accent2 11" xfId="787"/>
    <cellStyle name="Accent2 12" xfId="788"/>
    <cellStyle name="Accent2 13" xfId="789"/>
    <cellStyle name="Accent2 14" xfId="790"/>
    <cellStyle name="Accent2 15" xfId="791"/>
    <cellStyle name="Accent2 16" xfId="792"/>
    <cellStyle name="Accent2 17" xfId="793"/>
    <cellStyle name="Accent2 18" xfId="794"/>
    <cellStyle name="Accent2 19" xfId="795"/>
    <cellStyle name="Accent2 2" xfId="796"/>
    <cellStyle name="Accent2 20" xfId="797"/>
    <cellStyle name="Accent2 21" xfId="798"/>
    <cellStyle name="Accent2 22" xfId="799"/>
    <cellStyle name="Accent2 23" xfId="800"/>
    <cellStyle name="Accent2 24" xfId="801"/>
    <cellStyle name="Accent2 25" xfId="802"/>
    <cellStyle name="Accent2 26" xfId="803"/>
    <cellStyle name="Accent2 27" xfId="804"/>
    <cellStyle name="Accent2 28" xfId="805"/>
    <cellStyle name="Accent2 29" xfId="806"/>
    <cellStyle name="Accent2 3" xfId="807"/>
    <cellStyle name="Accent2 30" xfId="808"/>
    <cellStyle name="Accent2 31" xfId="809"/>
    <cellStyle name="Accent2 32" xfId="810"/>
    <cellStyle name="Accent2 33" xfId="811"/>
    <cellStyle name="Accent2 34" xfId="812"/>
    <cellStyle name="Accent2 35" xfId="813"/>
    <cellStyle name="Accent2 36" xfId="814"/>
    <cellStyle name="Accent2 37" xfId="815"/>
    <cellStyle name="Accent2 38" xfId="816"/>
    <cellStyle name="Accent2 39" xfId="817"/>
    <cellStyle name="Accent2 4" xfId="818"/>
    <cellStyle name="Accent2 40" xfId="819"/>
    <cellStyle name="Accent2 5" xfId="820"/>
    <cellStyle name="Accent2 6" xfId="821"/>
    <cellStyle name="Accent2 7" xfId="822"/>
    <cellStyle name="Accent2 8" xfId="823"/>
    <cellStyle name="Accent2 9" xfId="824"/>
    <cellStyle name="Accent3" xfId="27" builtinId="37" customBuiltin="1"/>
    <cellStyle name="Accent3 10" xfId="825"/>
    <cellStyle name="Accent3 11" xfId="826"/>
    <cellStyle name="Accent3 12" xfId="827"/>
    <cellStyle name="Accent3 13" xfId="828"/>
    <cellStyle name="Accent3 14" xfId="829"/>
    <cellStyle name="Accent3 15" xfId="830"/>
    <cellStyle name="Accent3 16" xfId="831"/>
    <cellStyle name="Accent3 17" xfId="832"/>
    <cellStyle name="Accent3 18" xfId="833"/>
    <cellStyle name="Accent3 19" xfId="834"/>
    <cellStyle name="Accent3 2" xfId="835"/>
    <cellStyle name="Accent3 20" xfId="836"/>
    <cellStyle name="Accent3 21" xfId="837"/>
    <cellStyle name="Accent3 22" xfId="838"/>
    <cellStyle name="Accent3 23" xfId="839"/>
    <cellStyle name="Accent3 24" xfId="840"/>
    <cellStyle name="Accent3 25" xfId="841"/>
    <cellStyle name="Accent3 26" xfId="842"/>
    <cellStyle name="Accent3 27" xfId="843"/>
    <cellStyle name="Accent3 28" xfId="844"/>
    <cellStyle name="Accent3 29" xfId="845"/>
    <cellStyle name="Accent3 3" xfId="846"/>
    <cellStyle name="Accent3 30" xfId="847"/>
    <cellStyle name="Accent3 31" xfId="848"/>
    <cellStyle name="Accent3 32" xfId="849"/>
    <cellStyle name="Accent3 33" xfId="850"/>
    <cellStyle name="Accent3 34" xfId="851"/>
    <cellStyle name="Accent3 35" xfId="852"/>
    <cellStyle name="Accent3 36" xfId="853"/>
    <cellStyle name="Accent3 37" xfId="854"/>
    <cellStyle name="Accent3 38" xfId="855"/>
    <cellStyle name="Accent3 39" xfId="856"/>
    <cellStyle name="Accent3 4" xfId="857"/>
    <cellStyle name="Accent3 40" xfId="858"/>
    <cellStyle name="Accent3 5" xfId="859"/>
    <cellStyle name="Accent3 6" xfId="860"/>
    <cellStyle name="Accent3 7" xfId="861"/>
    <cellStyle name="Accent3 8" xfId="862"/>
    <cellStyle name="Accent3 9" xfId="863"/>
    <cellStyle name="Accent4" xfId="31" builtinId="41" customBuiltin="1"/>
    <cellStyle name="Accent4 10" xfId="864"/>
    <cellStyle name="Accent4 11" xfId="865"/>
    <cellStyle name="Accent4 12" xfId="866"/>
    <cellStyle name="Accent4 13" xfId="867"/>
    <cellStyle name="Accent4 14" xfId="868"/>
    <cellStyle name="Accent4 15" xfId="869"/>
    <cellStyle name="Accent4 16" xfId="870"/>
    <cellStyle name="Accent4 17" xfId="871"/>
    <cellStyle name="Accent4 18" xfId="872"/>
    <cellStyle name="Accent4 19" xfId="873"/>
    <cellStyle name="Accent4 2" xfId="874"/>
    <cellStyle name="Accent4 20" xfId="875"/>
    <cellStyle name="Accent4 21" xfId="876"/>
    <cellStyle name="Accent4 22" xfId="877"/>
    <cellStyle name="Accent4 23" xfId="878"/>
    <cellStyle name="Accent4 24" xfId="879"/>
    <cellStyle name="Accent4 25" xfId="880"/>
    <cellStyle name="Accent4 26" xfId="881"/>
    <cellStyle name="Accent4 27" xfId="882"/>
    <cellStyle name="Accent4 28" xfId="883"/>
    <cellStyle name="Accent4 29" xfId="884"/>
    <cellStyle name="Accent4 3" xfId="885"/>
    <cellStyle name="Accent4 30" xfId="886"/>
    <cellStyle name="Accent4 31" xfId="887"/>
    <cellStyle name="Accent4 32" xfId="888"/>
    <cellStyle name="Accent4 33" xfId="889"/>
    <cellStyle name="Accent4 34" xfId="890"/>
    <cellStyle name="Accent4 35" xfId="891"/>
    <cellStyle name="Accent4 36" xfId="892"/>
    <cellStyle name="Accent4 37" xfId="893"/>
    <cellStyle name="Accent4 38" xfId="894"/>
    <cellStyle name="Accent4 39" xfId="895"/>
    <cellStyle name="Accent4 4" xfId="896"/>
    <cellStyle name="Accent4 40" xfId="897"/>
    <cellStyle name="Accent4 5" xfId="898"/>
    <cellStyle name="Accent4 6" xfId="899"/>
    <cellStyle name="Accent4 7" xfId="900"/>
    <cellStyle name="Accent4 8" xfId="901"/>
    <cellStyle name="Accent4 9" xfId="902"/>
    <cellStyle name="Accent5" xfId="35" builtinId="45" customBuiltin="1"/>
    <cellStyle name="Accent5 10" xfId="903"/>
    <cellStyle name="Accent5 11" xfId="904"/>
    <cellStyle name="Accent5 12" xfId="905"/>
    <cellStyle name="Accent5 13" xfId="906"/>
    <cellStyle name="Accent5 14" xfId="907"/>
    <cellStyle name="Accent5 15" xfId="908"/>
    <cellStyle name="Accent5 16" xfId="909"/>
    <cellStyle name="Accent5 17" xfId="910"/>
    <cellStyle name="Accent5 18" xfId="911"/>
    <cellStyle name="Accent5 19" xfId="912"/>
    <cellStyle name="Accent5 2" xfId="913"/>
    <cellStyle name="Accent5 20" xfId="914"/>
    <cellStyle name="Accent5 21" xfId="915"/>
    <cellStyle name="Accent5 22" xfId="916"/>
    <cellStyle name="Accent5 23" xfId="917"/>
    <cellStyle name="Accent5 24" xfId="918"/>
    <cellStyle name="Accent5 25" xfId="919"/>
    <cellStyle name="Accent5 26" xfId="920"/>
    <cellStyle name="Accent5 27" xfId="921"/>
    <cellStyle name="Accent5 28" xfId="922"/>
    <cellStyle name="Accent5 29" xfId="923"/>
    <cellStyle name="Accent5 3" xfId="924"/>
    <cellStyle name="Accent5 30" xfId="925"/>
    <cellStyle name="Accent5 31" xfId="926"/>
    <cellStyle name="Accent5 32" xfId="927"/>
    <cellStyle name="Accent5 33" xfId="928"/>
    <cellStyle name="Accent5 34" xfId="929"/>
    <cellStyle name="Accent5 35" xfId="930"/>
    <cellStyle name="Accent5 36" xfId="931"/>
    <cellStyle name="Accent5 37" xfId="932"/>
    <cellStyle name="Accent5 38" xfId="933"/>
    <cellStyle name="Accent5 39" xfId="934"/>
    <cellStyle name="Accent5 4" xfId="935"/>
    <cellStyle name="Accent5 40" xfId="936"/>
    <cellStyle name="Accent5 5" xfId="937"/>
    <cellStyle name="Accent5 6" xfId="938"/>
    <cellStyle name="Accent5 7" xfId="939"/>
    <cellStyle name="Accent5 8" xfId="940"/>
    <cellStyle name="Accent5 9" xfId="941"/>
    <cellStyle name="Accent6" xfId="39" builtinId="49" customBuiltin="1"/>
    <cellStyle name="Accent6 10" xfId="942"/>
    <cellStyle name="Accent6 11" xfId="943"/>
    <cellStyle name="Accent6 12" xfId="944"/>
    <cellStyle name="Accent6 13" xfId="945"/>
    <cellStyle name="Accent6 14" xfId="946"/>
    <cellStyle name="Accent6 15" xfId="947"/>
    <cellStyle name="Accent6 16" xfId="948"/>
    <cellStyle name="Accent6 17" xfId="949"/>
    <cellStyle name="Accent6 18" xfId="950"/>
    <cellStyle name="Accent6 19" xfId="951"/>
    <cellStyle name="Accent6 2" xfId="952"/>
    <cellStyle name="Accent6 20" xfId="953"/>
    <cellStyle name="Accent6 21" xfId="954"/>
    <cellStyle name="Accent6 22" xfId="955"/>
    <cellStyle name="Accent6 23" xfId="956"/>
    <cellStyle name="Accent6 24" xfId="957"/>
    <cellStyle name="Accent6 25" xfId="958"/>
    <cellStyle name="Accent6 26" xfId="959"/>
    <cellStyle name="Accent6 27" xfId="960"/>
    <cellStyle name="Accent6 28" xfId="961"/>
    <cellStyle name="Accent6 29" xfId="962"/>
    <cellStyle name="Accent6 3" xfId="963"/>
    <cellStyle name="Accent6 30" xfId="964"/>
    <cellStyle name="Accent6 31" xfId="965"/>
    <cellStyle name="Accent6 32" xfId="966"/>
    <cellStyle name="Accent6 33" xfId="967"/>
    <cellStyle name="Accent6 34" xfId="968"/>
    <cellStyle name="Accent6 35" xfId="969"/>
    <cellStyle name="Accent6 36" xfId="970"/>
    <cellStyle name="Accent6 37" xfId="971"/>
    <cellStyle name="Accent6 38" xfId="972"/>
    <cellStyle name="Accent6 39" xfId="973"/>
    <cellStyle name="Accent6 4" xfId="974"/>
    <cellStyle name="Accent6 40" xfId="975"/>
    <cellStyle name="Accent6 5" xfId="976"/>
    <cellStyle name="Accent6 6" xfId="977"/>
    <cellStyle name="Accent6 7" xfId="978"/>
    <cellStyle name="Accent6 8" xfId="979"/>
    <cellStyle name="Accent6 9" xfId="980"/>
    <cellStyle name="Affinity Background" xfId="981"/>
    <cellStyle name="Affinity Background 10" xfId="982"/>
    <cellStyle name="Affinity Background 11" xfId="983"/>
    <cellStyle name="Affinity Background 2" xfId="984"/>
    <cellStyle name="Affinity Background 2 2" xfId="985"/>
    <cellStyle name="Affinity Background 3" xfId="986"/>
    <cellStyle name="Affinity Background 3 2" xfId="987"/>
    <cellStyle name="Affinity Background 4" xfId="988"/>
    <cellStyle name="Affinity Background 4 2" xfId="989"/>
    <cellStyle name="Affinity Background 5" xfId="990"/>
    <cellStyle name="Affinity Background 5 2" xfId="991"/>
    <cellStyle name="Affinity Background 6" xfId="992"/>
    <cellStyle name="Affinity Background 7" xfId="993"/>
    <cellStyle name="Affinity Background 8" xfId="994"/>
    <cellStyle name="Affinity Background 9" xfId="995"/>
    <cellStyle name="Affinity Exhibit" xfId="996"/>
    <cellStyle name="Affinity Exhibit 10" xfId="997"/>
    <cellStyle name="Affinity Exhibit 11" xfId="998"/>
    <cellStyle name="Affinity Exhibit 2" xfId="999"/>
    <cellStyle name="Affinity Exhibit 2 2" xfId="1000"/>
    <cellStyle name="Affinity Exhibit 3" xfId="1001"/>
    <cellStyle name="Affinity Exhibit 3 2" xfId="1002"/>
    <cellStyle name="Affinity Exhibit 4" xfId="1003"/>
    <cellStyle name="Affinity Exhibit 4 2" xfId="1004"/>
    <cellStyle name="Affinity Exhibit 5" xfId="1005"/>
    <cellStyle name="Affinity Exhibit 5 2" xfId="1006"/>
    <cellStyle name="Affinity Exhibit 6" xfId="1007"/>
    <cellStyle name="Affinity Exhibit 7" xfId="1008"/>
    <cellStyle name="Affinity Exhibit 8" xfId="1009"/>
    <cellStyle name="Affinity Exhibit 9" xfId="1010"/>
    <cellStyle name="Affinity Exhibit Header" xfId="1011"/>
    <cellStyle name="Affinity Exhibit Header 10" xfId="1012"/>
    <cellStyle name="Affinity Exhibit Header 11" xfId="1013"/>
    <cellStyle name="Affinity Exhibit Header 2" xfId="1014"/>
    <cellStyle name="Affinity Exhibit Header 2 2" xfId="1015"/>
    <cellStyle name="Affinity Exhibit Header 3" xfId="1016"/>
    <cellStyle name="Affinity Exhibit Header 3 2" xfId="1017"/>
    <cellStyle name="Affinity Exhibit Header 4" xfId="1018"/>
    <cellStyle name="Affinity Exhibit Header 4 2" xfId="1019"/>
    <cellStyle name="Affinity Exhibit Header 5" xfId="1020"/>
    <cellStyle name="Affinity Exhibit Header 5 2" xfId="1021"/>
    <cellStyle name="Affinity Exhibit Header 6" xfId="1022"/>
    <cellStyle name="Affinity Exhibit Header 7" xfId="1023"/>
    <cellStyle name="Affinity Exhibit Header 8" xfId="1024"/>
    <cellStyle name="Affinity Exhibit Header 9" xfId="1025"/>
    <cellStyle name="Affinity Headings" xfId="1026"/>
    <cellStyle name="Affinity Headings 10" xfId="1027"/>
    <cellStyle name="Affinity Headings 11" xfId="1028"/>
    <cellStyle name="Affinity Headings 2" xfId="1029"/>
    <cellStyle name="Affinity Headings 2 2" xfId="1030"/>
    <cellStyle name="Affinity Headings 3" xfId="1031"/>
    <cellStyle name="Affinity Headings 3 2" xfId="1032"/>
    <cellStyle name="Affinity Headings 4" xfId="1033"/>
    <cellStyle name="Affinity Headings 4 2" xfId="1034"/>
    <cellStyle name="Affinity Headings 5" xfId="1035"/>
    <cellStyle name="Affinity Headings 5 2" xfId="1036"/>
    <cellStyle name="Affinity Headings 6" xfId="1037"/>
    <cellStyle name="Affinity Headings 7" xfId="1038"/>
    <cellStyle name="Affinity Headings 8" xfId="1039"/>
    <cellStyle name="Affinity Headings 9" xfId="1040"/>
    <cellStyle name="Affinity Input" xfId="1041"/>
    <cellStyle name="Affinity Input 10" xfId="1042"/>
    <cellStyle name="Affinity Input 11" xfId="1043"/>
    <cellStyle name="Affinity Input 2" xfId="1044"/>
    <cellStyle name="Affinity Input 2 2" xfId="1045"/>
    <cellStyle name="Affinity Input 3" xfId="1046"/>
    <cellStyle name="Affinity Input 3 2" xfId="1047"/>
    <cellStyle name="Affinity Input 4" xfId="1048"/>
    <cellStyle name="Affinity Input 4 2" xfId="1049"/>
    <cellStyle name="Affinity Input 5" xfId="1050"/>
    <cellStyle name="Affinity Input 5 2" xfId="1051"/>
    <cellStyle name="Affinity Input 6" xfId="1052"/>
    <cellStyle name="Affinity Input 7" xfId="1053"/>
    <cellStyle name="Affinity Input 8" xfId="1054"/>
    <cellStyle name="Affinity Input 9" xfId="1055"/>
    <cellStyle name="Bad" xfId="9" builtinId="27" customBuiltin="1"/>
    <cellStyle name="Bad 10" xfId="1056"/>
    <cellStyle name="Bad 11" xfId="1057"/>
    <cellStyle name="Bad 12" xfId="1058"/>
    <cellStyle name="Bad 13" xfId="1059"/>
    <cellStyle name="Bad 14" xfId="1060"/>
    <cellStyle name="Bad 15" xfId="1061"/>
    <cellStyle name="Bad 16" xfId="1062"/>
    <cellStyle name="Bad 17" xfId="1063"/>
    <cellStyle name="Bad 18" xfId="1064"/>
    <cellStyle name="Bad 19" xfId="1065"/>
    <cellStyle name="Bad 2" xfId="1066"/>
    <cellStyle name="Bad 20" xfId="1067"/>
    <cellStyle name="Bad 21" xfId="1068"/>
    <cellStyle name="Bad 22" xfId="1069"/>
    <cellStyle name="Bad 23" xfId="1070"/>
    <cellStyle name="Bad 24" xfId="1071"/>
    <cellStyle name="Bad 25" xfId="1072"/>
    <cellStyle name="Bad 26" xfId="1073"/>
    <cellStyle name="Bad 27" xfId="1074"/>
    <cellStyle name="Bad 28" xfId="1075"/>
    <cellStyle name="Bad 29" xfId="1076"/>
    <cellStyle name="Bad 3" xfId="1077"/>
    <cellStyle name="Bad 30" xfId="1078"/>
    <cellStyle name="Bad 31" xfId="1079"/>
    <cellStyle name="Bad 32" xfId="1080"/>
    <cellStyle name="Bad 33" xfId="1081"/>
    <cellStyle name="Bad 34" xfId="1082"/>
    <cellStyle name="Bad 35" xfId="1083"/>
    <cellStyle name="Bad 36" xfId="1084"/>
    <cellStyle name="Bad 37" xfId="1085"/>
    <cellStyle name="Bad 38" xfId="1086"/>
    <cellStyle name="Bad 39" xfId="1087"/>
    <cellStyle name="Bad 4" xfId="1088"/>
    <cellStyle name="Bad 40" xfId="1089"/>
    <cellStyle name="Bad 5" xfId="1090"/>
    <cellStyle name="Bad 6" xfId="1091"/>
    <cellStyle name="Bad 7" xfId="1092"/>
    <cellStyle name="Bad 8" xfId="1093"/>
    <cellStyle name="Bad 9" xfId="1094"/>
    <cellStyle name="Calculation" xfId="13" builtinId="22" customBuiltin="1"/>
    <cellStyle name="Calculation 10" xfId="1095"/>
    <cellStyle name="Calculation 10 2" xfId="2183"/>
    <cellStyle name="Calculation 11" xfId="1096"/>
    <cellStyle name="Calculation 11 2" xfId="2184"/>
    <cellStyle name="Calculation 12" xfId="1097"/>
    <cellStyle name="Calculation 12 2" xfId="2185"/>
    <cellStyle name="Calculation 13" xfId="1098"/>
    <cellStyle name="Calculation 13 2" xfId="2186"/>
    <cellStyle name="Calculation 14" xfId="1099"/>
    <cellStyle name="Calculation 14 2" xfId="2187"/>
    <cellStyle name="Calculation 15" xfId="1100"/>
    <cellStyle name="Calculation 15 2" xfId="2188"/>
    <cellStyle name="Calculation 16" xfId="1101"/>
    <cellStyle name="Calculation 16 2" xfId="2189"/>
    <cellStyle name="Calculation 17" xfId="1102"/>
    <cellStyle name="Calculation 17 2" xfId="2190"/>
    <cellStyle name="Calculation 18" xfId="1103"/>
    <cellStyle name="Calculation 18 2" xfId="2191"/>
    <cellStyle name="Calculation 19" xfId="1104"/>
    <cellStyle name="Calculation 19 2" xfId="2192"/>
    <cellStyle name="Calculation 2" xfId="1105"/>
    <cellStyle name="Calculation 2 2" xfId="2193"/>
    <cellStyle name="Calculation 20" xfId="1106"/>
    <cellStyle name="Calculation 20 2" xfId="2194"/>
    <cellStyle name="Calculation 21" xfId="1107"/>
    <cellStyle name="Calculation 21 2" xfId="2195"/>
    <cellStyle name="Calculation 22" xfId="1108"/>
    <cellStyle name="Calculation 22 2" xfId="2196"/>
    <cellStyle name="Calculation 23" xfId="1109"/>
    <cellStyle name="Calculation 23 2" xfId="2197"/>
    <cellStyle name="Calculation 24" xfId="1110"/>
    <cellStyle name="Calculation 24 2" xfId="2198"/>
    <cellStyle name="Calculation 25" xfId="1111"/>
    <cellStyle name="Calculation 25 2" xfId="2199"/>
    <cellStyle name="Calculation 26" xfId="1112"/>
    <cellStyle name="Calculation 26 2" xfId="2200"/>
    <cellStyle name="Calculation 27" xfId="1113"/>
    <cellStyle name="Calculation 27 2" xfId="2201"/>
    <cellStyle name="Calculation 28" xfId="1114"/>
    <cellStyle name="Calculation 28 2" xfId="2202"/>
    <cellStyle name="Calculation 29" xfId="1115"/>
    <cellStyle name="Calculation 29 2" xfId="2203"/>
    <cellStyle name="Calculation 3" xfId="1116"/>
    <cellStyle name="Calculation 3 2" xfId="2204"/>
    <cellStyle name="Calculation 30" xfId="1117"/>
    <cellStyle name="Calculation 30 2" xfId="2205"/>
    <cellStyle name="Calculation 31" xfId="1118"/>
    <cellStyle name="Calculation 31 2" xfId="2206"/>
    <cellStyle name="Calculation 32" xfId="1119"/>
    <cellStyle name="Calculation 32 2" xfId="2207"/>
    <cellStyle name="Calculation 33" xfId="1120"/>
    <cellStyle name="Calculation 33 2" xfId="2208"/>
    <cellStyle name="Calculation 34" xfId="1121"/>
    <cellStyle name="Calculation 34 2" xfId="2209"/>
    <cellStyle name="Calculation 35" xfId="1122"/>
    <cellStyle name="Calculation 35 2" xfId="2210"/>
    <cellStyle name="Calculation 36" xfId="1123"/>
    <cellStyle name="Calculation 36 2" xfId="2211"/>
    <cellStyle name="Calculation 37" xfId="1124"/>
    <cellStyle name="Calculation 37 2" xfId="2212"/>
    <cellStyle name="Calculation 38" xfId="1125"/>
    <cellStyle name="Calculation 38 2" xfId="2213"/>
    <cellStyle name="Calculation 39" xfId="1126"/>
    <cellStyle name="Calculation 39 2" xfId="2214"/>
    <cellStyle name="Calculation 4" xfId="1127"/>
    <cellStyle name="Calculation 4 2" xfId="2215"/>
    <cellStyle name="Calculation 40" xfId="1128"/>
    <cellStyle name="Calculation 40 2" xfId="2216"/>
    <cellStyle name="Calculation 5" xfId="1129"/>
    <cellStyle name="Calculation 5 2" xfId="2217"/>
    <cellStyle name="Calculation 6" xfId="1130"/>
    <cellStyle name="Calculation 6 2" xfId="2218"/>
    <cellStyle name="Calculation 7" xfId="1131"/>
    <cellStyle name="Calculation 7 2" xfId="2219"/>
    <cellStyle name="Calculation 8" xfId="1132"/>
    <cellStyle name="Calculation 8 2" xfId="2220"/>
    <cellStyle name="Calculation 9" xfId="1133"/>
    <cellStyle name="Calculation 9 2" xfId="2221"/>
    <cellStyle name="Check Cell" xfId="15" builtinId="23" customBuiltin="1"/>
    <cellStyle name="Check Cell 10" xfId="1134"/>
    <cellStyle name="Check Cell 10 2" xfId="2104"/>
    <cellStyle name="Check Cell 10 2 2" xfId="2543"/>
    <cellStyle name="Check Cell 10 3" xfId="2222"/>
    <cellStyle name="Check Cell 11" xfId="1135"/>
    <cellStyle name="Check Cell 11 2" xfId="2105"/>
    <cellStyle name="Check Cell 11 2 2" xfId="2544"/>
    <cellStyle name="Check Cell 11 3" xfId="2223"/>
    <cellStyle name="Check Cell 12" xfId="1136"/>
    <cellStyle name="Check Cell 12 2" xfId="2106"/>
    <cellStyle name="Check Cell 12 2 2" xfId="2545"/>
    <cellStyle name="Check Cell 12 3" xfId="2224"/>
    <cellStyle name="Check Cell 13" xfId="1137"/>
    <cellStyle name="Check Cell 13 2" xfId="2107"/>
    <cellStyle name="Check Cell 13 2 2" xfId="2546"/>
    <cellStyle name="Check Cell 13 3" xfId="2225"/>
    <cellStyle name="Check Cell 14" xfId="1138"/>
    <cellStyle name="Check Cell 14 2" xfId="2108"/>
    <cellStyle name="Check Cell 14 2 2" xfId="2547"/>
    <cellStyle name="Check Cell 14 3" xfId="2226"/>
    <cellStyle name="Check Cell 15" xfId="1139"/>
    <cellStyle name="Check Cell 15 2" xfId="2109"/>
    <cellStyle name="Check Cell 15 2 2" xfId="2548"/>
    <cellStyle name="Check Cell 15 3" xfId="2227"/>
    <cellStyle name="Check Cell 16" xfId="1140"/>
    <cellStyle name="Check Cell 16 2" xfId="2110"/>
    <cellStyle name="Check Cell 16 2 2" xfId="2549"/>
    <cellStyle name="Check Cell 16 3" xfId="2228"/>
    <cellStyle name="Check Cell 17" xfId="1141"/>
    <cellStyle name="Check Cell 17 2" xfId="2111"/>
    <cellStyle name="Check Cell 17 2 2" xfId="2550"/>
    <cellStyle name="Check Cell 17 3" xfId="2229"/>
    <cellStyle name="Check Cell 18" xfId="1142"/>
    <cellStyle name="Check Cell 18 2" xfId="2112"/>
    <cellStyle name="Check Cell 18 2 2" xfId="2551"/>
    <cellStyle name="Check Cell 18 3" xfId="2230"/>
    <cellStyle name="Check Cell 19" xfId="1143"/>
    <cellStyle name="Check Cell 19 2" xfId="2113"/>
    <cellStyle name="Check Cell 19 2 2" xfId="2552"/>
    <cellStyle name="Check Cell 19 3" xfId="2231"/>
    <cellStyle name="Check Cell 2" xfId="1144"/>
    <cellStyle name="Check Cell 2 2" xfId="2114"/>
    <cellStyle name="Check Cell 2 2 2" xfId="2553"/>
    <cellStyle name="Check Cell 2 3" xfId="2232"/>
    <cellStyle name="Check Cell 20" xfId="1145"/>
    <cellStyle name="Check Cell 20 2" xfId="2115"/>
    <cellStyle name="Check Cell 20 2 2" xfId="2554"/>
    <cellStyle name="Check Cell 20 3" xfId="2233"/>
    <cellStyle name="Check Cell 21" xfId="1146"/>
    <cellStyle name="Check Cell 21 2" xfId="2116"/>
    <cellStyle name="Check Cell 21 2 2" xfId="2555"/>
    <cellStyle name="Check Cell 21 3" xfId="2234"/>
    <cellStyle name="Check Cell 22" xfId="1147"/>
    <cellStyle name="Check Cell 22 2" xfId="2117"/>
    <cellStyle name="Check Cell 22 2 2" xfId="2556"/>
    <cellStyle name="Check Cell 22 3" xfId="2235"/>
    <cellStyle name="Check Cell 23" xfId="1148"/>
    <cellStyle name="Check Cell 23 2" xfId="2118"/>
    <cellStyle name="Check Cell 23 2 2" xfId="2557"/>
    <cellStyle name="Check Cell 23 3" xfId="2236"/>
    <cellStyle name="Check Cell 24" xfId="1149"/>
    <cellStyle name="Check Cell 24 2" xfId="2119"/>
    <cellStyle name="Check Cell 24 2 2" xfId="2558"/>
    <cellStyle name="Check Cell 24 3" xfId="2237"/>
    <cellStyle name="Check Cell 25" xfId="1150"/>
    <cellStyle name="Check Cell 25 2" xfId="2120"/>
    <cellStyle name="Check Cell 25 2 2" xfId="2559"/>
    <cellStyle name="Check Cell 25 3" xfId="2238"/>
    <cellStyle name="Check Cell 26" xfId="1151"/>
    <cellStyle name="Check Cell 26 2" xfId="2121"/>
    <cellStyle name="Check Cell 26 2 2" xfId="2560"/>
    <cellStyle name="Check Cell 26 3" xfId="2239"/>
    <cellStyle name="Check Cell 27" xfId="1152"/>
    <cellStyle name="Check Cell 27 2" xfId="2122"/>
    <cellStyle name="Check Cell 27 2 2" xfId="2561"/>
    <cellStyle name="Check Cell 27 3" xfId="2240"/>
    <cellStyle name="Check Cell 28" xfId="1153"/>
    <cellStyle name="Check Cell 28 2" xfId="2123"/>
    <cellStyle name="Check Cell 28 2 2" xfId="2562"/>
    <cellStyle name="Check Cell 28 3" xfId="2241"/>
    <cellStyle name="Check Cell 29" xfId="1154"/>
    <cellStyle name="Check Cell 29 2" xfId="2124"/>
    <cellStyle name="Check Cell 29 2 2" xfId="2563"/>
    <cellStyle name="Check Cell 29 3" xfId="2242"/>
    <cellStyle name="Check Cell 3" xfId="1155"/>
    <cellStyle name="Check Cell 3 2" xfId="2125"/>
    <cellStyle name="Check Cell 3 2 2" xfId="2564"/>
    <cellStyle name="Check Cell 3 3" xfId="2243"/>
    <cellStyle name="Check Cell 30" xfId="1156"/>
    <cellStyle name="Check Cell 30 2" xfId="2126"/>
    <cellStyle name="Check Cell 30 2 2" xfId="2565"/>
    <cellStyle name="Check Cell 30 3" xfId="2244"/>
    <cellStyle name="Check Cell 31" xfId="1157"/>
    <cellStyle name="Check Cell 31 2" xfId="2127"/>
    <cellStyle name="Check Cell 31 2 2" xfId="2566"/>
    <cellStyle name="Check Cell 31 3" xfId="2245"/>
    <cellStyle name="Check Cell 32" xfId="1158"/>
    <cellStyle name="Check Cell 32 2" xfId="2128"/>
    <cellStyle name="Check Cell 32 2 2" xfId="2567"/>
    <cellStyle name="Check Cell 32 3" xfId="2246"/>
    <cellStyle name="Check Cell 33" xfId="1159"/>
    <cellStyle name="Check Cell 33 2" xfId="2129"/>
    <cellStyle name="Check Cell 33 2 2" xfId="2568"/>
    <cellStyle name="Check Cell 33 3" xfId="2247"/>
    <cellStyle name="Check Cell 34" xfId="1160"/>
    <cellStyle name="Check Cell 34 2" xfId="2130"/>
    <cellStyle name="Check Cell 34 2 2" xfId="2569"/>
    <cellStyle name="Check Cell 34 3" xfId="2248"/>
    <cellStyle name="Check Cell 35" xfId="1161"/>
    <cellStyle name="Check Cell 35 2" xfId="2131"/>
    <cellStyle name="Check Cell 35 2 2" xfId="2570"/>
    <cellStyle name="Check Cell 35 3" xfId="2249"/>
    <cellStyle name="Check Cell 36" xfId="1162"/>
    <cellStyle name="Check Cell 36 2" xfId="2132"/>
    <cellStyle name="Check Cell 36 2 2" xfId="2571"/>
    <cellStyle name="Check Cell 36 3" xfId="2250"/>
    <cellStyle name="Check Cell 37" xfId="1163"/>
    <cellStyle name="Check Cell 37 2" xfId="2133"/>
    <cellStyle name="Check Cell 37 2 2" xfId="2572"/>
    <cellStyle name="Check Cell 37 3" xfId="2251"/>
    <cellStyle name="Check Cell 38" xfId="1164"/>
    <cellStyle name="Check Cell 38 2" xfId="2134"/>
    <cellStyle name="Check Cell 38 2 2" xfId="2573"/>
    <cellStyle name="Check Cell 38 3" xfId="2252"/>
    <cellStyle name="Check Cell 39" xfId="1165"/>
    <cellStyle name="Check Cell 39 2" xfId="2135"/>
    <cellStyle name="Check Cell 39 2 2" xfId="2574"/>
    <cellStyle name="Check Cell 39 3" xfId="2253"/>
    <cellStyle name="Check Cell 4" xfId="1166"/>
    <cellStyle name="Check Cell 4 2" xfId="2136"/>
    <cellStyle name="Check Cell 4 2 2" xfId="2575"/>
    <cellStyle name="Check Cell 4 3" xfId="2254"/>
    <cellStyle name="Check Cell 40" xfId="1167"/>
    <cellStyle name="Check Cell 40 2" xfId="2137"/>
    <cellStyle name="Check Cell 40 2 2" xfId="2576"/>
    <cellStyle name="Check Cell 40 3" xfId="2255"/>
    <cellStyle name="Check Cell 5" xfId="1168"/>
    <cellStyle name="Check Cell 5 2" xfId="2138"/>
    <cellStyle name="Check Cell 5 2 2" xfId="2577"/>
    <cellStyle name="Check Cell 5 3" xfId="2256"/>
    <cellStyle name="Check Cell 6" xfId="1169"/>
    <cellStyle name="Check Cell 6 2" xfId="2139"/>
    <cellStyle name="Check Cell 6 2 2" xfId="2578"/>
    <cellStyle name="Check Cell 6 3" xfId="2257"/>
    <cellStyle name="Check Cell 7" xfId="1170"/>
    <cellStyle name="Check Cell 7 2" xfId="2140"/>
    <cellStyle name="Check Cell 7 2 2" xfId="2579"/>
    <cellStyle name="Check Cell 7 3" xfId="2258"/>
    <cellStyle name="Check Cell 8" xfId="1171"/>
    <cellStyle name="Check Cell 8 2" xfId="2141"/>
    <cellStyle name="Check Cell 8 2 2" xfId="2580"/>
    <cellStyle name="Check Cell 8 3" xfId="2259"/>
    <cellStyle name="Check Cell 9" xfId="1172"/>
    <cellStyle name="Check Cell 9 2" xfId="2142"/>
    <cellStyle name="Check Cell 9 2 2" xfId="2581"/>
    <cellStyle name="Check Cell 9 3" xfId="2260"/>
    <cellStyle name="Comma 10" xfId="2103"/>
    <cellStyle name="Comma 10 2" xfId="2603"/>
    <cellStyle name="Comma 10 2 2" xfId="2677"/>
    <cellStyle name="Comma 10 3" xfId="2641"/>
    <cellStyle name="Comma 11" xfId="2631"/>
    <cellStyle name="Comma 11 2" xfId="2705"/>
    <cellStyle name="Comma 2" xfId="2100"/>
    <cellStyle name="Comma 2 2" xfId="2144"/>
    <cellStyle name="Comma 2 2 2" xfId="2582"/>
    <cellStyle name="Comma 2 2 2 2" xfId="2622"/>
    <cellStyle name="Comma 2 2 2 2 2" xfId="2696"/>
    <cellStyle name="Comma 2 2 2 3" xfId="2660"/>
    <cellStyle name="Comma 2 2 3" xfId="2604"/>
    <cellStyle name="Comma 2 2 3 2" xfId="2678"/>
    <cellStyle name="Comma 2 2 4" xfId="2642"/>
    <cellStyle name="Comma 2 3" xfId="2153"/>
    <cellStyle name="Comma 2 3 2" xfId="2585"/>
    <cellStyle name="Comma 2 3 2 2" xfId="2625"/>
    <cellStyle name="Comma 2 3 2 2 2" xfId="2699"/>
    <cellStyle name="Comma 2 3 2 3" xfId="2663"/>
    <cellStyle name="Comma 2 3 3" xfId="2607"/>
    <cellStyle name="Comma 2 3 3 2" xfId="2681"/>
    <cellStyle name="Comma 2 3 4" xfId="2645"/>
    <cellStyle name="Comma 2 4" xfId="2171"/>
    <cellStyle name="Comma 2 5" xfId="2540"/>
    <cellStyle name="Comma 2 5 2" xfId="2619"/>
    <cellStyle name="Comma 2 5 2 2" xfId="2693"/>
    <cellStyle name="Comma 2 5 3" xfId="2657"/>
    <cellStyle name="Comma 2 6" xfId="2601"/>
    <cellStyle name="Comma 2 6 2" xfId="2675"/>
    <cellStyle name="Comma 2 7" xfId="2639"/>
    <cellStyle name="Comma 20" xfId="1173"/>
    <cellStyle name="Comma 20 2" xfId="2261"/>
    <cellStyle name="Comma 20 2 2" xfId="2613"/>
    <cellStyle name="Comma 20 2 2 2" xfId="2687"/>
    <cellStyle name="Comma 20 2 3" xfId="2651"/>
    <cellStyle name="Comma 20 3" xfId="2595"/>
    <cellStyle name="Comma 20 3 2" xfId="2669"/>
    <cellStyle name="Comma 20 4" xfId="2633"/>
    <cellStyle name="Comma 3" xfId="2099"/>
    <cellStyle name="Comma 3 2" xfId="2169"/>
    <cellStyle name="Comma 3 2 2" xfId="2586"/>
    <cellStyle name="Comma 3 2 2 2" xfId="2626"/>
    <cellStyle name="Comma 3 2 2 2 2" xfId="2700"/>
    <cellStyle name="Comma 3 2 2 3" xfId="2664"/>
    <cellStyle name="Comma 3 2 3" xfId="2608"/>
    <cellStyle name="Comma 3 2 3 2" xfId="2682"/>
    <cellStyle name="Comma 3 2 4" xfId="2646"/>
    <cellStyle name="Comma 3 3" xfId="2173"/>
    <cellStyle name="Comma 3 4" xfId="2539"/>
    <cellStyle name="Comma 3 4 2" xfId="2618"/>
    <cellStyle name="Comma 3 4 2 2" xfId="2692"/>
    <cellStyle name="Comma 3 4 3" xfId="2656"/>
    <cellStyle name="Comma 3 5" xfId="2600"/>
    <cellStyle name="Comma 3 5 2" xfId="2674"/>
    <cellStyle name="Comma 3 6" xfId="2638"/>
    <cellStyle name="Comma 4" xfId="2151"/>
    <cellStyle name="Comma 4 2" xfId="1174"/>
    <cellStyle name="Comma 4 2 2" xfId="2262"/>
    <cellStyle name="Comma 4 2 2 2" xfId="2614"/>
    <cellStyle name="Comma 4 2 2 2 2" xfId="2688"/>
    <cellStyle name="Comma 4 2 2 3" xfId="2652"/>
    <cellStyle name="Comma 4 2 3" xfId="2596"/>
    <cellStyle name="Comma 4 2 3 2" xfId="2670"/>
    <cellStyle name="Comma 4 2 4" xfId="2634"/>
    <cellStyle name="Comma 4 3" xfId="2584"/>
    <cellStyle name="Comma 4 3 2" xfId="2624"/>
    <cellStyle name="Comma 4 3 2 2" xfId="2698"/>
    <cellStyle name="Comma 4 3 3" xfId="2662"/>
    <cellStyle name="Comma 4 4" xfId="2591"/>
    <cellStyle name="Comma 4 5" xfId="2606"/>
    <cellStyle name="Comma 4 5 2" xfId="2680"/>
    <cellStyle name="Comma 4 6" xfId="2644"/>
    <cellStyle name="Comma 5" xfId="2147"/>
    <cellStyle name="Comma 5 2" xfId="2182"/>
    <cellStyle name="Comma 5 2 2" xfId="2590"/>
    <cellStyle name="Comma 5 2 2 2" xfId="2630"/>
    <cellStyle name="Comma 5 2 2 2 2" xfId="2704"/>
    <cellStyle name="Comma 5 2 2 3" xfId="2668"/>
    <cellStyle name="Comma 5 2 3" xfId="2612"/>
    <cellStyle name="Comma 5 2 3 2" xfId="2686"/>
    <cellStyle name="Comma 5 2 4" xfId="2650"/>
    <cellStyle name="Comma 5 3" xfId="2583"/>
    <cellStyle name="Comma 5 3 2" xfId="2623"/>
    <cellStyle name="Comma 5 3 2 2" xfId="2697"/>
    <cellStyle name="Comma 5 3 3" xfId="2661"/>
    <cellStyle name="Comma 5 4" xfId="2592"/>
    <cellStyle name="Comma 5 5" xfId="2605"/>
    <cellStyle name="Comma 5 5 2" xfId="2679"/>
    <cellStyle name="Comma 5 6" xfId="2643"/>
    <cellStyle name="Comma 6" xfId="2177"/>
    <cellStyle name="Comma 6 2" xfId="2587"/>
    <cellStyle name="Comma 6 2 2" xfId="2627"/>
    <cellStyle name="Comma 6 2 2 2" xfId="2701"/>
    <cellStyle name="Comma 6 2 3" xfId="2665"/>
    <cellStyle name="Comma 6 3" xfId="2609"/>
    <cellStyle name="Comma 6 3 2" xfId="2683"/>
    <cellStyle name="Comma 6 4" xfId="2647"/>
    <cellStyle name="Comma 7" xfId="2180"/>
    <cellStyle name="Comma 7 2" xfId="2588"/>
    <cellStyle name="Comma 7 2 2" xfId="2628"/>
    <cellStyle name="Comma 7 2 2 2" xfId="2702"/>
    <cellStyle name="Comma 7 2 3" xfId="2666"/>
    <cellStyle name="Comma 7 3" xfId="2610"/>
    <cellStyle name="Comma 7 3 2" xfId="2684"/>
    <cellStyle name="Comma 7 4" xfId="2648"/>
    <cellStyle name="Comma 8" xfId="2181"/>
    <cellStyle name="Comma 8 2" xfId="2589"/>
    <cellStyle name="Comma 8 2 2" xfId="2629"/>
    <cellStyle name="Comma 8 2 2 2" xfId="2703"/>
    <cellStyle name="Comma 8 2 3" xfId="2667"/>
    <cellStyle name="Comma 8 3" xfId="2611"/>
    <cellStyle name="Comma 8 3 2" xfId="2685"/>
    <cellStyle name="Comma 8 4" xfId="2649"/>
    <cellStyle name="Comma 9" xfId="2542"/>
    <cellStyle name="Comma 9 2" xfId="2621"/>
    <cellStyle name="Comma 9 2 2" xfId="2695"/>
    <cellStyle name="Comma 9 3" xfId="2659"/>
    <cellStyle name="Comma0_Appendix C- Rating Profiles July 2005" xfId="1175"/>
    <cellStyle name="Currency 2" xfId="1176"/>
    <cellStyle name="Currency 2 2" xfId="2101"/>
    <cellStyle name="Currency 2 2 2" xfId="2541"/>
    <cellStyle name="Currency 2 2 2 2" xfId="2620"/>
    <cellStyle name="Currency 2 2 2 2 2" xfId="2694"/>
    <cellStyle name="Currency 2 2 2 3" xfId="2658"/>
    <cellStyle name="Currency 2 2 3" xfId="2602"/>
    <cellStyle name="Currency 2 2 3 2" xfId="2676"/>
    <cellStyle name="Currency 2 2 4" xfId="2640"/>
    <cellStyle name="Currency 2 3" xfId="2263"/>
    <cellStyle name="Currency 2 3 2" xfId="2615"/>
    <cellStyle name="Currency 2 3 2 2" xfId="2689"/>
    <cellStyle name="Currency 2 3 3" xfId="2653"/>
    <cellStyle name="Currency 2 4" xfId="2597"/>
    <cellStyle name="Currency 2 4 2" xfId="2671"/>
    <cellStyle name="Currency 2 5" xfId="2635"/>
    <cellStyle name="Currency 3" xfId="1177"/>
    <cellStyle name="Currency 3 2" xfId="2264"/>
    <cellStyle name="Currency 3 2 2" xfId="2616"/>
    <cellStyle name="Currency 3 2 2 2" xfId="2690"/>
    <cellStyle name="Currency 3 2 3" xfId="2654"/>
    <cellStyle name="Currency 3 3" xfId="2598"/>
    <cellStyle name="Currency 3 3 2" xfId="2672"/>
    <cellStyle name="Currency 3 4" xfId="2636"/>
    <cellStyle name="Currency 4" xfId="2538"/>
    <cellStyle name="Currency 4 2" xfId="2617"/>
    <cellStyle name="Currency 4 2 2" xfId="2691"/>
    <cellStyle name="Currency 4 3" xfId="2655"/>
    <cellStyle name="Currency 5" xfId="2098"/>
    <cellStyle name="Currency 5 2" xfId="2599"/>
    <cellStyle name="Currency 5 2 2" xfId="2673"/>
    <cellStyle name="Currency 5 3" xfId="2637"/>
    <cellStyle name="eco" xfId="2102"/>
    <cellStyle name="Explanatory Text" xfId="17" builtinId="53" customBuiltin="1"/>
    <cellStyle name="Explanatory Text 10" xfId="1178"/>
    <cellStyle name="Explanatory Text 11" xfId="1179"/>
    <cellStyle name="Explanatory Text 12" xfId="1180"/>
    <cellStyle name="Explanatory Text 13" xfId="1181"/>
    <cellStyle name="Explanatory Text 14" xfId="1182"/>
    <cellStyle name="Explanatory Text 15" xfId="1183"/>
    <cellStyle name="Explanatory Text 16" xfId="1184"/>
    <cellStyle name="Explanatory Text 17" xfId="1185"/>
    <cellStyle name="Explanatory Text 18" xfId="1186"/>
    <cellStyle name="Explanatory Text 19" xfId="1187"/>
    <cellStyle name="Explanatory Text 2" xfId="1188"/>
    <cellStyle name="Explanatory Text 20" xfId="1189"/>
    <cellStyle name="Explanatory Text 21" xfId="1190"/>
    <cellStyle name="Explanatory Text 22" xfId="1191"/>
    <cellStyle name="Explanatory Text 23" xfId="1192"/>
    <cellStyle name="Explanatory Text 24" xfId="1193"/>
    <cellStyle name="Explanatory Text 25" xfId="1194"/>
    <cellStyle name="Explanatory Text 26" xfId="1195"/>
    <cellStyle name="Explanatory Text 27" xfId="1196"/>
    <cellStyle name="Explanatory Text 28" xfId="1197"/>
    <cellStyle name="Explanatory Text 29" xfId="1198"/>
    <cellStyle name="Explanatory Text 3" xfId="1199"/>
    <cellStyle name="Explanatory Text 30" xfId="1200"/>
    <cellStyle name="Explanatory Text 31" xfId="1201"/>
    <cellStyle name="Explanatory Text 32" xfId="1202"/>
    <cellStyle name="Explanatory Text 33" xfId="1203"/>
    <cellStyle name="Explanatory Text 34" xfId="1204"/>
    <cellStyle name="Explanatory Text 35" xfId="1205"/>
    <cellStyle name="Explanatory Text 36" xfId="1206"/>
    <cellStyle name="Explanatory Text 37" xfId="1207"/>
    <cellStyle name="Explanatory Text 38" xfId="1208"/>
    <cellStyle name="Explanatory Text 39" xfId="1209"/>
    <cellStyle name="Explanatory Text 4" xfId="1210"/>
    <cellStyle name="Explanatory Text 40" xfId="1211"/>
    <cellStyle name="Explanatory Text 5" xfId="1212"/>
    <cellStyle name="Explanatory Text 6" xfId="1213"/>
    <cellStyle name="Explanatory Text 7" xfId="1214"/>
    <cellStyle name="Explanatory Text 8" xfId="1215"/>
    <cellStyle name="Explanatory Text 9" xfId="1216"/>
    <cellStyle name="Good" xfId="8" builtinId="26" customBuiltin="1"/>
    <cellStyle name="Good 10" xfId="1217"/>
    <cellStyle name="Good 11" xfId="1218"/>
    <cellStyle name="Good 12" xfId="1219"/>
    <cellStyle name="Good 13" xfId="1220"/>
    <cellStyle name="Good 14" xfId="1221"/>
    <cellStyle name="Good 15" xfId="1222"/>
    <cellStyle name="Good 16" xfId="1223"/>
    <cellStyle name="Good 17" xfId="1224"/>
    <cellStyle name="Good 18" xfId="1225"/>
    <cellStyle name="Good 19" xfId="1226"/>
    <cellStyle name="Good 2" xfId="1227"/>
    <cellStyle name="Good 20" xfId="1228"/>
    <cellStyle name="Good 21" xfId="1229"/>
    <cellStyle name="Good 22" xfId="1230"/>
    <cellStyle name="Good 23" xfId="1231"/>
    <cellStyle name="Good 24" xfId="1232"/>
    <cellStyle name="Good 25" xfId="1233"/>
    <cellStyle name="Good 26" xfId="1234"/>
    <cellStyle name="Good 27" xfId="1235"/>
    <cellStyle name="Good 28" xfId="1236"/>
    <cellStyle name="Good 29" xfId="1237"/>
    <cellStyle name="Good 3" xfId="1238"/>
    <cellStyle name="Good 30" xfId="1239"/>
    <cellStyle name="Good 31" xfId="1240"/>
    <cellStyle name="Good 32" xfId="1241"/>
    <cellStyle name="Good 33" xfId="1242"/>
    <cellStyle name="Good 34" xfId="1243"/>
    <cellStyle name="Good 35" xfId="1244"/>
    <cellStyle name="Good 36" xfId="1245"/>
    <cellStyle name="Good 37" xfId="1246"/>
    <cellStyle name="Good 38" xfId="1247"/>
    <cellStyle name="Good 39" xfId="1248"/>
    <cellStyle name="Good 4" xfId="1249"/>
    <cellStyle name="Good 40" xfId="1250"/>
    <cellStyle name="Good 5" xfId="1251"/>
    <cellStyle name="Good 6" xfId="1252"/>
    <cellStyle name="Good 7" xfId="1253"/>
    <cellStyle name="Good 8" xfId="1254"/>
    <cellStyle name="Good 9" xfId="1255"/>
    <cellStyle name="Heading 1" xfId="4" builtinId="16" customBuiltin="1"/>
    <cellStyle name="Heading 1 10" xfId="1256"/>
    <cellStyle name="Heading 1 10 2" xfId="2265"/>
    <cellStyle name="Heading 1 11" xfId="1257"/>
    <cellStyle name="Heading 1 11 2" xfId="2266"/>
    <cellStyle name="Heading 1 12" xfId="1258"/>
    <cellStyle name="Heading 1 12 2" xfId="2267"/>
    <cellStyle name="Heading 1 13" xfId="1259"/>
    <cellStyle name="Heading 1 13 2" xfId="2268"/>
    <cellStyle name="Heading 1 14" xfId="1260"/>
    <cellStyle name="Heading 1 14 2" xfId="2269"/>
    <cellStyle name="Heading 1 15" xfId="1261"/>
    <cellStyle name="Heading 1 15 2" xfId="2270"/>
    <cellStyle name="Heading 1 16" xfId="1262"/>
    <cellStyle name="Heading 1 16 2" xfId="2271"/>
    <cellStyle name="Heading 1 17" xfId="1263"/>
    <cellStyle name="Heading 1 17 2" xfId="2272"/>
    <cellStyle name="Heading 1 18" xfId="1264"/>
    <cellStyle name="Heading 1 18 2" xfId="2273"/>
    <cellStyle name="Heading 1 19" xfId="1265"/>
    <cellStyle name="Heading 1 19 2" xfId="2274"/>
    <cellStyle name="Heading 1 2" xfId="1266"/>
    <cellStyle name="Heading 1 2 2" xfId="2275"/>
    <cellStyle name="Heading 1 20" xfId="1267"/>
    <cellStyle name="Heading 1 20 2" xfId="2276"/>
    <cellStyle name="Heading 1 21" xfId="1268"/>
    <cellStyle name="Heading 1 21 2" xfId="2277"/>
    <cellStyle name="Heading 1 22" xfId="1269"/>
    <cellStyle name="Heading 1 22 2" xfId="2278"/>
    <cellStyle name="Heading 1 23" xfId="1270"/>
    <cellStyle name="Heading 1 23 2" xfId="2279"/>
    <cellStyle name="Heading 1 24" xfId="1271"/>
    <cellStyle name="Heading 1 24 2" xfId="2280"/>
    <cellStyle name="Heading 1 25" xfId="1272"/>
    <cellStyle name="Heading 1 25 2" xfId="2281"/>
    <cellStyle name="Heading 1 26" xfId="1273"/>
    <cellStyle name="Heading 1 26 2" xfId="2282"/>
    <cellStyle name="Heading 1 27" xfId="1274"/>
    <cellStyle name="Heading 1 27 2" xfId="2283"/>
    <cellStyle name="Heading 1 28" xfId="1275"/>
    <cellStyle name="Heading 1 28 2" xfId="2284"/>
    <cellStyle name="Heading 1 29" xfId="1276"/>
    <cellStyle name="Heading 1 29 2" xfId="2285"/>
    <cellStyle name="Heading 1 3" xfId="1277"/>
    <cellStyle name="Heading 1 3 2" xfId="2286"/>
    <cellStyle name="Heading 1 30" xfId="1278"/>
    <cellStyle name="Heading 1 30 2" xfId="2287"/>
    <cellStyle name="Heading 1 31" xfId="1279"/>
    <cellStyle name="Heading 1 31 2" xfId="2288"/>
    <cellStyle name="Heading 1 32" xfId="1280"/>
    <cellStyle name="Heading 1 32 2" xfId="2289"/>
    <cellStyle name="Heading 1 33" xfId="1281"/>
    <cellStyle name="Heading 1 33 2" xfId="2290"/>
    <cellStyle name="Heading 1 34" xfId="1282"/>
    <cellStyle name="Heading 1 34 2" xfId="2291"/>
    <cellStyle name="Heading 1 35" xfId="1283"/>
    <cellStyle name="Heading 1 35 2" xfId="2292"/>
    <cellStyle name="Heading 1 36" xfId="1284"/>
    <cellStyle name="Heading 1 36 2" xfId="2293"/>
    <cellStyle name="Heading 1 37" xfId="1285"/>
    <cellStyle name="Heading 1 37 2" xfId="2294"/>
    <cellStyle name="Heading 1 38" xfId="1286"/>
    <cellStyle name="Heading 1 38 2" xfId="2295"/>
    <cellStyle name="Heading 1 39" xfId="1287"/>
    <cellStyle name="Heading 1 39 2" xfId="2296"/>
    <cellStyle name="Heading 1 4" xfId="1288"/>
    <cellStyle name="Heading 1 4 2" xfId="2297"/>
    <cellStyle name="Heading 1 40" xfId="1289"/>
    <cellStyle name="Heading 1 40 2" xfId="2298"/>
    <cellStyle name="Heading 1 5" xfId="1290"/>
    <cellStyle name="Heading 1 5 2" xfId="2299"/>
    <cellStyle name="Heading 1 6" xfId="1291"/>
    <cellStyle name="Heading 1 6 2" xfId="2300"/>
    <cellStyle name="Heading 1 7" xfId="1292"/>
    <cellStyle name="Heading 1 7 2" xfId="2301"/>
    <cellStyle name="Heading 1 8" xfId="1293"/>
    <cellStyle name="Heading 1 8 2" xfId="2302"/>
    <cellStyle name="Heading 1 9" xfId="1294"/>
    <cellStyle name="Heading 1 9 2" xfId="2303"/>
    <cellStyle name="Heading 2" xfId="5" builtinId="17" customBuiltin="1"/>
    <cellStyle name="Heading 2 10" xfId="1295"/>
    <cellStyle name="Heading 2 10 2" xfId="2304"/>
    <cellStyle name="Heading 2 11" xfId="1296"/>
    <cellStyle name="Heading 2 11 2" xfId="2305"/>
    <cellStyle name="Heading 2 12" xfId="1297"/>
    <cellStyle name="Heading 2 12 2" xfId="2306"/>
    <cellStyle name="Heading 2 13" xfId="1298"/>
    <cellStyle name="Heading 2 13 2" xfId="2307"/>
    <cellStyle name="Heading 2 14" xfId="1299"/>
    <cellStyle name="Heading 2 14 2" xfId="2308"/>
    <cellStyle name="Heading 2 15" xfId="1300"/>
    <cellStyle name="Heading 2 15 2" xfId="2309"/>
    <cellStyle name="Heading 2 16" xfId="1301"/>
    <cellStyle name="Heading 2 16 2" xfId="2310"/>
    <cellStyle name="Heading 2 17" xfId="1302"/>
    <cellStyle name="Heading 2 17 2" xfId="2311"/>
    <cellStyle name="Heading 2 18" xfId="1303"/>
    <cellStyle name="Heading 2 18 2" xfId="2312"/>
    <cellStyle name="Heading 2 19" xfId="1304"/>
    <cellStyle name="Heading 2 19 2" xfId="2313"/>
    <cellStyle name="Heading 2 2" xfId="1305"/>
    <cellStyle name="Heading 2 2 2" xfId="2314"/>
    <cellStyle name="Heading 2 20" xfId="1306"/>
    <cellStyle name="Heading 2 20 2" xfId="2315"/>
    <cellStyle name="Heading 2 21" xfId="1307"/>
    <cellStyle name="Heading 2 21 2" xfId="2316"/>
    <cellStyle name="Heading 2 22" xfId="1308"/>
    <cellStyle name="Heading 2 22 2" xfId="2317"/>
    <cellStyle name="Heading 2 23" xfId="1309"/>
    <cellStyle name="Heading 2 23 2" xfId="2318"/>
    <cellStyle name="Heading 2 24" xfId="1310"/>
    <cellStyle name="Heading 2 24 2" xfId="2319"/>
    <cellStyle name="Heading 2 25" xfId="1311"/>
    <cellStyle name="Heading 2 25 2" xfId="2320"/>
    <cellStyle name="Heading 2 26" xfId="1312"/>
    <cellStyle name="Heading 2 26 2" xfId="2321"/>
    <cellStyle name="Heading 2 27" xfId="1313"/>
    <cellStyle name="Heading 2 27 2" xfId="2322"/>
    <cellStyle name="Heading 2 28" xfId="1314"/>
    <cellStyle name="Heading 2 28 2" xfId="2323"/>
    <cellStyle name="Heading 2 29" xfId="1315"/>
    <cellStyle name="Heading 2 29 2" xfId="2324"/>
    <cellStyle name="Heading 2 3" xfId="1316"/>
    <cellStyle name="Heading 2 3 2" xfId="2325"/>
    <cellStyle name="Heading 2 30" xfId="1317"/>
    <cellStyle name="Heading 2 30 2" xfId="2326"/>
    <cellStyle name="Heading 2 31" xfId="1318"/>
    <cellStyle name="Heading 2 31 2" xfId="2327"/>
    <cellStyle name="Heading 2 32" xfId="1319"/>
    <cellStyle name="Heading 2 32 2" xfId="2328"/>
    <cellStyle name="Heading 2 33" xfId="1320"/>
    <cellStyle name="Heading 2 33 2" xfId="2329"/>
    <cellStyle name="Heading 2 34" xfId="1321"/>
    <cellStyle name="Heading 2 34 2" xfId="2330"/>
    <cellStyle name="Heading 2 35" xfId="1322"/>
    <cellStyle name="Heading 2 35 2" xfId="2331"/>
    <cellStyle name="Heading 2 36" xfId="1323"/>
    <cellStyle name="Heading 2 36 2" xfId="2332"/>
    <cellStyle name="Heading 2 37" xfId="1324"/>
    <cellStyle name="Heading 2 37 2" xfId="2333"/>
    <cellStyle name="Heading 2 38" xfId="1325"/>
    <cellStyle name="Heading 2 38 2" xfId="2334"/>
    <cellStyle name="Heading 2 39" xfId="1326"/>
    <cellStyle name="Heading 2 39 2" xfId="2335"/>
    <cellStyle name="Heading 2 4" xfId="1327"/>
    <cellStyle name="Heading 2 4 2" xfId="2336"/>
    <cellStyle name="Heading 2 40" xfId="1328"/>
    <cellStyle name="Heading 2 40 2" xfId="2337"/>
    <cellStyle name="Heading 2 5" xfId="1329"/>
    <cellStyle name="Heading 2 5 2" xfId="2338"/>
    <cellStyle name="Heading 2 6" xfId="1330"/>
    <cellStyle name="Heading 2 6 2" xfId="2339"/>
    <cellStyle name="Heading 2 7" xfId="1331"/>
    <cellStyle name="Heading 2 7 2" xfId="2340"/>
    <cellStyle name="Heading 2 8" xfId="1332"/>
    <cellStyle name="Heading 2 8 2" xfId="2341"/>
    <cellStyle name="Heading 2 9" xfId="1333"/>
    <cellStyle name="Heading 2 9 2" xfId="2342"/>
    <cellStyle name="Heading 3" xfId="6" builtinId="18" customBuiltin="1"/>
    <cellStyle name="Heading 3 10" xfId="1334"/>
    <cellStyle name="Heading 3 11" xfId="1335"/>
    <cellStyle name="Heading 3 12" xfId="1336"/>
    <cellStyle name="Heading 3 13" xfId="1337"/>
    <cellStyle name="Heading 3 14" xfId="1338"/>
    <cellStyle name="Heading 3 15" xfId="1339"/>
    <cellStyle name="Heading 3 16" xfId="1340"/>
    <cellStyle name="Heading 3 17" xfId="1341"/>
    <cellStyle name="Heading 3 18" xfId="1342"/>
    <cellStyle name="Heading 3 19" xfId="1343"/>
    <cellStyle name="Heading 3 2" xfId="1344"/>
    <cellStyle name="Heading 3 20" xfId="1345"/>
    <cellStyle name="Heading 3 21" xfId="1346"/>
    <cellStyle name="Heading 3 22" xfId="1347"/>
    <cellStyle name="Heading 3 23" xfId="1348"/>
    <cellStyle name="Heading 3 24" xfId="1349"/>
    <cellStyle name="Heading 3 25" xfId="1350"/>
    <cellStyle name="Heading 3 26" xfId="1351"/>
    <cellStyle name="Heading 3 27" xfId="1352"/>
    <cellStyle name="Heading 3 28" xfId="1353"/>
    <cellStyle name="Heading 3 29" xfId="1354"/>
    <cellStyle name="Heading 3 3" xfId="1355"/>
    <cellStyle name="Heading 3 30" xfId="1356"/>
    <cellStyle name="Heading 3 31" xfId="1357"/>
    <cellStyle name="Heading 3 32" xfId="1358"/>
    <cellStyle name="Heading 3 33" xfId="1359"/>
    <cellStyle name="Heading 3 34" xfId="1360"/>
    <cellStyle name="Heading 3 35" xfId="1361"/>
    <cellStyle name="Heading 3 36" xfId="1362"/>
    <cellStyle name="Heading 3 37" xfId="1363"/>
    <cellStyle name="Heading 3 38" xfId="1364"/>
    <cellStyle name="Heading 3 39" xfId="1365"/>
    <cellStyle name="Heading 3 4" xfId="1366"/>
    <cellStyle name="Heading 3 40" xfId="1367"/>
    <cellStyle name="Heading 3 5" xfId="1368"/>
    <cellStyle name="Heading 3 6" xfId="1369"/>
    <cellStyle name="Heading 3 7" xfId="1370"/>
    <cellStyle name="Heading 3 8" xfId="1371"/>
    <cellStyle name="Heading 3 9" xfId="1372"/>
    <cellStyle name="Heading 4" xfId="7" builtinId="19" customBuiltin="1"/>
    <cellStyle name="Heading 4 10" xfId="1373"/>
    <cellStyle name="Heading 4 11" xfId="1374"/>
    <cellStyle name="Heading 4 12" xfId="1375"/>
    <cellStyle name="Heading 4 13" xfId="1376"/>
    <cellStyle name="Heading 4 14" xfId="1377"/>
    <cellStyle name="Heading 4 15" xfId="1378"/>
    <cellStyle name="Heading 4 16" xfId="1379"/>
    <cellStyle name="Heading 4 17" xfId="1380"/>
    <cellStyle name="Heading 4 18" xfId="1381"/>
    <cellStyle name="Heading 4 19" xfId="1382"/>
    <cellStyle name="Heading 4 2" xfId="1383"/>
    <cellStyle name="Heading 4 20" xfId="1384"/>
    <cellStyle name="Heading 4 21" xfId="1385"/>
    <cellStyle name="Heading 4 22" xfId="1386"/>
    <cellStyle name="Heading 4 23" xfId="1387"/>
    <cellStyle name="Heading 4 24" xfId="1388"/>
    <cellStyle name="Heading 4 25" xfId="1389"/>
    <cellStyle name="Heading 4 26" xfId="1390"/>
    <cellStyle name="Heading 4 27" xfId="1391"/>
    <cellStyle name="Heading 4 28" xfId="1392"/>
    <cellStyle name="Heading 4 29" xfId="1393"/>
    <cellStyle name="Heading 4 3" xfId="1394"/>
    <cellStyle name="Heading 4 30" xfId="1395"/>
    <cellStyle name="Heading 4 31" xfId="1396"/>
    <cellStyle name="Heading 4 32" xfId="1397"/>
    <cellStyle name="Heading 4 33" xfId="1398"/>
    <cellStyle name="Heading 4 34" xfId="1399"/>
    <cellStyle name="Heading 4 35" xfId="1400"/>
    <cellStyle name="Heading 4 36" xfId="1401"/>
    <cellStyle name="Heading 4 37" xfId="1402"/>
    <cellStyle name="Heading 4 38" xfId="1403"/>
    <cellStyle name="Heading 4 39" xfId="1404"/>
    <cellStyle name="Heading 4 4" xfId="1405"/>
    <cellStyle name="Heading 4 40" xfId="1406"/>
    <cellStyle name="Heading 4 5" xfId="1407"/>
    <cellStyle name="Heading 4 6" xfId="1408"/>
    <cellStyle name="Heading 4 7" xfId="1409"/>
    <cellStyle name="Heading 4 8" xfId="1410"/>
    <cellStyle name="Heading 4 9" xfId="1411"/>
    <cellStyle name="Hyperlink" xfId="2594" builtinId="8"/>
    <cellStyle name="Input" xfId="11" builtinId="20" customBuiltin="1"/>
    <cellStyle name="Input 10" xfId="1412"/>
    <cellStyle name="Input 10 2" xfId="2343"/>
    <cellStyle name="Input 11" xfId="1413"/>
    <cellStyle name="Input 11 2" xfId="2344"/>
    <cellStyle name="Input 12" xfId="1414"/>
    <cellStyle name="Input 12 2" xfId="2345"/>
    <cellStyle name="Input 13" xfId="1415"/>
    <cellStyle name="Input 13 2" xfId="2346"/>
    <cellStyle name="Input 14" xfId="1416"/>
    <cellStyle name="Input 14 2" xfId="2347"/>
    <cellStyle name="Input 15" xfId="1417"/>
    <cellStyle name="Input 15 2" xfId="2348"/>
    <cellStyle name="Input 16" xfId="1418"/>
    <cellStyle name="Input 16 2" xfId="2349"/>
    <cellStyle name="Input 17" xfId="1419"/>
    <cellStyle name="Input 17 2" xfId="2350"/>
    <cellStyle name="Input 18" xfId="1420"/>
    <cellStyle name="Input 18 2" xfId="2351"/>
    <cellStyle name="Input 19" xfId="1421"/>
    <cellStyle name="Input 19 2" xfId="2352"/>
    <cellStyle name="Input 2" xfId="1422"/>
    <cellStyle name="Input 2 2" xfId="2353"/>
    <cellStyle name="Input 20" xfId="1423"/>
    <cellStyle name="Input 20 2" xfId="2354"/>
    <cellStyle name="Input 21" xfId="1424"/>
    <cellStyle name="Input 21 2" xfId="2355"/>
    <cellStyle name="Input 22" xfId="1425"/>
    <cellStyle name="Input 22 2" xfId="2356"/>
    <cellStyle name="Input 23" xfId="1426"/>
    <cellStyle name="Input 23 2" xfId="2357"/>
    <cellStyle name="Input 24" xfId="1427"/>
    <cellStyle name="Input 24 2" xfId="2358"/>
    <cellStyle name="Input 25" xfId="1428"/>
    <cellStyle name="Input 25 2" xfId="2359"/>
    <cellStyle name="Input 26" xfId="1429"/>
    <cellStyle name="Input 26 2" xfId="2360"/>
    <cellStyle name="Input 27" xfId="1430"/>
    <cellStyle name="Input 27 2" xfId="2361"/>
    <cellStyle name="Input 28" xfId="1431"/>
    <cellStyle name="Input 28 2" xfId="2362"/>
    <cellStyle name="Input 29" xfId="1432"/>
    <cellStyle name="Input 29 2" xfId="2363"/>
    <cellStyle name="Input 3" xfId="1433"/>
    <cellStyle name="Input 3 2" xfId="2364"/>
    <cellStyle name="Input 30" xfId="1434"/>
    <cellStyle name="Input 30 2" xfId="2365"/>
    <cellStyle name="Input 31" xfId="1435"/>
    <cellStyle name="Input 31 2" xfId="2366"/>
    <cellStyle name="Input 32" xfId="1436"/>
    <cellStyle name="Input 32 2" xfId="2367"/>
    <cellStyle name="Input 33" xfId="1437"/>
    <cellStyle name="Input 33 2" xfId="2368"/>
    <cellStyle name="Input 34" xfId="1438"/>
    <cellStyle name="Input 34 2" xfId="2369"/>
    <cellStyle name="Input 35" xfId="1439"/>
    <cellStyle name="Input 35 2" xfId="2370"/>
    <cellStyle name="Input 36" xfId="1440"/>
    <cellStyle name="Input 36 2" xfId="2371"/>
    <cellStyle name="Input 37" xfId="1441"/>
    <cellStyle name="Input 37 2" xfId="2372"/>
    <cellStyle name="Input 38" xfId="1442"/>
    <cellStyle name="Input 38 2" xfId="2373"/>
    <cellStyle name="Input 39" xfId="1443"/>
    <cellStyle name="Input 39 2" xfId="2374"/>
    <cellStyle name="Input 4" xfId="1444"/>
    <cellStyle name="Input 4 2" xfId="2375"/>
    <cellStyle name="Input 40" xfId="1445"/>
    <cellStyle name="Input 40 2" xfId="2376"/>
    <cellStyle name="Input 5" xfId="1446"/>
    <cellStyle name="Input 5 2" xfId="2377"/>
    <cellStyle name="Input 6" xfId="1447"/>
    <cellStyle name="Input 6 2" xfId="2378"/>
    <cellStyle name="Input 7" xfId="1448"/>
    <cellStyle name="Input 7 2" xfId="2379"/>
    <cellStyle name="Input 8" xfId="1449"/>
    <cellStyle name="Input 8 2" xfId="2380"/>
    <cellStyle name="Input 9" xfId="1450"/>
    <cellStyle name="Input 9 2" xfId="2381"/>
    <cellStyle name="Linked Cell" xfId="14" builtinId="24" customBuiltin="1"/>
    <cellStyle name="Linked Cell 10" xfId="1451"/>
    <cellStyle name="Linked Cell 10 2" xfId="2382"/>
    <cellStyle name="Linked Cell 11" xfId="1452"/>
    <cellStyle name="Linked Cell 11 2" xfId="2383"/>
    <cellStyle name="Linked Cell 12" xfId="1453"/>
    <cellStyle name="Linked Cell 12 2" xfId="2384"/>
    <cellStyle name="Linked Cell 13" xfId="1454"/>
    <cellStyle name="Linked Cell 13 2" xfId="2385"/>
    <cellStyle name="Linked Cell 14" xfId="1455"/>
    <cellStyle name="Linked Cell 14 2" xfId="2386"/>
    <cellStyle name="Linked Cell 15" xfId="1456"/>
    <cellStyle name="Linked Cell 15 2" xfId="2387"/>
    <cellStyle name="Linked Cell 16" xfId="1457"/>
    <cellStyle name="Linked Cell 16 2" xfId="2388"/>
    <cellStyle name="Linked Cell 17" xfId="1458"/>
    <cellStyle name="Linked Cell 17 2" xfId="2389"/>
    <cellStyle name="Linked Cell 18" xfId="1459"/>
    <cellStyle name="Linked Cell 18 2" xfId="2390"/>
    <cellStyle name="Linked Cell 19" xfId="1460"/>
    <cellStyle name="Linked Cell 19 2" xfId="2391"/>
    <cellStyle name="Linked Cell 2" xfId="1461"/>
    <cellStyle name="Linked Cell 2 2" xfId="2392"/>
    <cellStyle name="Linked Cell 20" xfId="1462"/>
    <cellStyle name="Linked Cell 20 2" xfId="2393"/>
    <cellStyle name="Linked Cell 21" xfId="1463"/>
    <cellStyle name="Linked Cell 21 2" xfId="2394"/>
    <cellStyle name="Linked Cell 22" xfId="1464"/>
    <cellStyle name="Linked Cell 22 2" xfId="2395"/>
    <cellStyle name="Linked Cell 23" xfId="1465"/>
    <cellStyle name="Linked Cell 23 2" xfId="2396"/>
    <cellStyle name="Linked Cell 24" xfId="1466"/>
    <cellStyle name="Linked Cell 24 2" xfId="2397"/>
    <cellStyle name="Linked Cell 25" xfId="1467"/>
    <cellStyle name="Linked Cell 25 2" xfId="2398"/>
    <cellStyle name="Linked Cell 26" xfId="1468"/>
    <cellStyle name="Linked Cell 26 2" xfId="2399"/>
    <cellStyle name="Linked Cell 27" xfId="1469"/>
    <cellStyle name="Linked Cell 27 2" xfId="2400"/>
    <cellStyle name="Linked Cell 28" xfId="1470"/>
    <cellStyle name="Linked Cell 28 2" xfId="2401"/>
    <cellStyle name="Linked Cell 29" xfId="1471"/>
    <cellStyle name="Linked Cell 29 2" xfId="2402"/>
    <cellStyle name="Linked Cell 3" xfId="1472"/>
    <cellStyle name="Linked Cell 3 2" xfId="2403"/>
    <cellStyle name="Linked Cell 30" xfId="1473"/>
    <cellStyle name="Linked Cell 30 2" xfId="2404"/>
    <cellStyle name="Linked Cell 31" xfId="1474"/>
    <cellStyle name="Linked Cell 31 2" xfId="2405"/>
    <cellStyle name="Linked Cell 32" xfId="1475"/>
    <cellStyle name="Linked Cell 32 2" xfId="2406"/>
    <cellStyle name="Linked Cell 33" xfId="1476"/>
    <cellStyle name="Linked Cell 33 2" xfId="2407"/>
    <cellStyle name="Linked Cell 34" xfId="1477"/>
    <cellStyle name="Linked Cell 34 2" xfId="2408"/>
    <cellStyle name="Linked Cell 35" xfId="1478"/>
    <cellStyle name="Linked Cell 35 2" xfId="2409"/>
    <cellStyle name="Linked Cell 36" xfId="1479"/>
    <cellStyle name="Linked Cell 36 2" xfId="2410"/>
    <cellStyle name="Linked Cell 37" xfId="1480"/>
    <cellStyle name="Linked Cell 37 2" xfId="2411"/>
    <cellStyle name="Linked Cell 38" xfId="1481"/>
    <cellStyle name="Linked Cell 38 2" xfId="2412"/>
    <cellStyle name="Linked Cell 39" xfId="1482"/>
    <cellStyle name="Linked Cell 39 2" xfId="2413"/>
    <cellStyle name="Linked Cell 4" xfId="1483"/>
    <cellStyle name="Linked Cell 4 2" xfId="2414"/>
    <cellStyle name="Linked Cell 40" xfId="1484"/>
    <cellStyle name="Linked Cell 40 2" xfId="2415"/>
    <cellStyle name="Linked Cell 5" xfId="1485"/>
    <cellStyle name="Linked Cell 5 2" xfId="2416"/>
    <cellStyle name="Linked Cell 6" xfId="1486"/>
    <cellStyle name="Linked Cell 6 2" xfId="2417"/>
    <cellStyle name="Linked Cell 7" xfId="1487"/>
    <cellStyle name="Linked Cell 7 2" xfId="2418"/>
    <cellStyle name="Linked Cell 8" xfId="1488"/>
    <cellStyle name="Linked Cell 8 2" xfId="2419"/>
    <cellStyle name="Linked Cell 9" xfId="1489"/>
    <cellStyle name="Linked Cell 9 2" xfId="2420"/>
    <cellStyle name="Neutral" xfId="10" builtinId="28" customBuiltin="1"/>
    <cellStyle name="Neutral 10" xfId="1490"/>
    <cellStyle name="Neutral 11" xfId="1491"/>
    <cellStyle name="Neutral 12" xfId="1492"/>
    <cellStyle name="Neutral 13" xfId="1493"/>
    <cellStyle name="Neutral 14" xfId="1494"/>
    <cellStyle name="Neutral 15" xfId="1495"/>
    <cellStyle name="Neutral 16" xfId="1496"/>
    <cellStyle name="Neutral 17" xfId="1497"/>
    <cellStyle name="Neutral 18" xfId="1498"/>
    <cellStyle name="Neutral 19" xfId="1499"/>
    <cellStyle name="Neutral 2" xfId="1500"/>
    <cellStyle name="Neutral 20" xfId="1501"/>
    <cellStyle name="Neutral 21" xfId="1502"/>
    <cellStyle name="Neutral 22" xfId="1503"/>
    <cellStyle name="Neutral 23" xfId="1504"/>
    <cellStyle name="Neutral 24" xfId="1505"/>
    <cellStyle name="Neutral 25" xfId="1506"/>
    <cellStyle name="Neutral 26" xfId="1507"/>
    <cellStyle name="Neutral 27" xfId="1508"/>
    <cellStyle name="Neutral 28" xfId="1509"/>
    <cellStyle name="Neutral 29" xfId="1510"/>
    <cellStyle name="Neutral 3" xfId="1511"/>
    <cellStyle name="Neutral 30" xfId="1512"/>
    <cellStyle name="Neutral 31" xfId="1513"/>
    <cellStyle name="Neutral 32" xfId="1514"/>
    <cellStyle name="Neutral 33" xfId="1515"/>
    <cellStyle name="Neutral 34" xfId="1516"/>
    <cellStyle name="Neutral 35" xfId="1517"/>
    <cellStyle name="Neutral 36" xfId="1518"/>
    <cellStyle name="Neutral 37" xfId="1519"/>
    <cellStyle name="Neutral 38" xfId="1520"/>
    <cellStyle name="Neutral 39" xfId="1521"/>
    <cellStyle name="Neutral 4" xfId="1522"/>
    <cellStyle name="Neutral 40" xfId="1523"/>
    <cellStyle name="Neutral 5" xfId="1524"/>
    <cellStyle name="Neutral 6" xfId="1525"/>
    <cellStyle name="Neutral 7" xfId="1526"/>
    <cellStyle name="Neutral 8" xfId="1527"/>
    <cellStyle name="Neutral 9" xfId="1528"/>
    <cellStyle name="Normal" xfId="0" builtinId="0"/>
    <cellStyle name="Normal 10" xfId="1529"/>
    <cellStyle name="Normal 10 2" xfId="1530"/>
    <cellStyle name="Normal 10 2 2" xfId="1531"/>
    <cellStyle name="Normal 10 2 2 2" xfId="1532"/>
    <cellStyle name="Normal 10 2 3" xfId="1533"/>
    <cellStyle name="Normal 10 3" xfId="1534"/>
    <cellStyle name="Normal 100" xfId="1535"/>
    <cellStyle name="Normal 101" xfId="1536"/>
    <cellStyle name="Normal 102" xfId="1537"/>
    <cellStyle name="Normal 103" xfId="1538"/>
    <cellStyle name="Normal 104" xfId="1539"/>
    <cellStyle name="Normal 105" xfId="1540"/>
    <cellStyle name="Normal 106" xfId="1541"/>
    <cellStyle name="Normal 107" xfId="1542"/>
    <cellStyle name="Normal 108" xfId="1543"/>
    <cellStyle name="Normal 109" xfId="1544"/>
    <cellStyle name="Normal 11" xfId="1545"/>
    <cellStyle name="Normal 11 2" xfId="1546"/>
    <cellStyle name="Normal 11 2 2" xfId="1547"/>
    <cellStyle name="Normal 11 2 2 2" xfId="1548"/>
    <cellStyle name="Normal 11 2 3" xfId="1549"/>
    <cellStyle name="Normal 11 3" xfId="1550"/>
    <cellStyle name="Normal 110" xfId="1551"/>
    <cellStyle name="Normal 111" xfId="1552"/>
    <cellStyle name="Normal 112" xfId="1553"/>
    <cellStyle name="Normal 113" xfId="1554"/>
    <cellStyle name="Normal 114" xfId="1555"/>
    <cellStyle name="Normal 115" xfId="1556"/>
    <cellStyle name="Normal 116" xfId="1557"/>
    <cellStyle name="Normal 117" xfId="1558"/>
    <cellStyle name="Normal 118" xfId="1559"/>
    <cellStyle name="Normal 119" xfId="1560"/>
    <cellStyle name="Normal 12" xfId="1561"/>
    <cellStyle name="Normal 12 2" xfId="1562"/>
    <cellStyle name="Normal 12 2 2" xfId="1563"/>
    <cellStyle name="Normal 12 2 2 2" xfId="1564"/>
    <cellStyle name="Normal 12 2 3" xfId="1565"/>
    <cellStyle name="Normal 12 3" xfId="1566"/>
    <cellStyle name="Normal 120" xfId="1567"/>
    <cellStyle name="Normal 121" xfId="1568"/>
    <cellStyle name="Normal 122" xfId="1569"/>
    <cellStyle name="Normal 123" xfId="1570"/>
    <cellStyle name="Normal 124" xfId="1571"/>
    <cellStyle name="Normal 125" xfId="1572"/>
    <cellStyle name="Normal 126" xfId="1573"/>
    <cellStyle name="Normal 127" xfId="1574"/>
    <cellStyle name="Normal 128" xfId="1575"/>
    <cellStyle name="Normal 129" xfId="1576"/>
    <cellStyle name="Normal 13" xfId="1577"/>
    <cellStyle name="Normal 13 2" xfId="1578"/>
    <cellStyle name="Normal 13 2 2" xfId="1579"/>
    <cellStyle name="Normal 13 2 2 2" xfId="1580"/>
    <cellStyle name="Normal 13 2 3" xfId="1581"/>
    <cellStyle name="Normal 13 3" xfId="1582"/>
    <cellStyle name="Normal 130" xfId="1583"/>
    <cellStyle name="Normal 131" xfId="1584"/>
    <cellStyle name="Normal 132" xfId="1585"/>
    <cellStyle name="Normal 133" xfId="1586"/>
    <cellStyle name="Normal 134" xfId="1587"/>
    <cellStyle name="Normal 135" xfId="1588"/>
    <cellStyle name="Normal 136" xfId="1589"/>
    <cellStyle name="Normal 137" xfId="1590"/>
    <cellStyle name="Normal 138" xfId="1591"/>
    <cellStyle name="Normal 139" xfId="1592"/>
    <cellStyle name="Normal 14" xfId="1593"/>
    <cellStyle name="Normal 14 2" xfId="1594"/>
    <cellStyle name="Normal 14 2 2" xfId="1595"/>
    <cellStyle name="Normal 14 2 2 2" xfId="1596"/>
    <cellStyle name="Normal 14 2 3" xfId="1597"/>
    <cellStyle name="Normal 14 3" xfId="1598"/>
    <cellStyle name="Normal 140" xfId="1599"/>
    <cellStyle name="Normal 141" xfId="1600"/>
    <cellStyle name="Normal 142" xfId="1601"/>
    <cellStyle name="Normal 143" xfId="1602"/>
    <cellStyle name="Normal 144" xfId="1603"/>
    <cellStyle name="Normal 145" xfId="1604"/>
    <cellStyle name="Normal 146" xfId="1605"/>
    <cellStyle name="Normal 147" xfId="1606"/>
    <cellStyle name="Normal 148" xfId="1607"/>
    <cellStyle name="Normal 149" xfId="1608"/>
    <cellStyle name="Normal 15" xfId="1609"/>
    <cellStyle name="Normal 15 2" xfId="1610"/>
    <cellStyle name="Normal 15 2 2" xfId="1611"/>
    <cellStyle name="Normal 15 2 2 2" xfId="1612"/>
    <cellStyle name="Normal 15 2 3" xfId="1613"/>
    <cellStyle name="Normal 15 3" xfId="1614"/>
    <cellStyle name="Normal 150" xfId="1615"/>
    <cellStyle name="Normal 151" xfId="1616"/>
    <cellStyle name="Normal 152" xfId="1617"/>
    <cellStyle name="Normal 153" xfId="1618"/>
    <cellStyle name="Normal 154" xfId="1619"/>
    <cellStyle name="Normal 155" xfId="1620"/>
    <cellStyle name="Normal 156" xfId="1621"/>
    <cellStyle name="Normal 157" xfId="1622"/>
    <cellStyle name="Normal 158" xfId="1623"/>
    <cellStyle name="Normal 159" xfId="1624"/>
    <cellStyle name="Normal 16" xfId="2172"/>
    <cellStyle name="Normal 16 2" xfId="1625"/>
    <cellStyle name="Normal 160" xfId="1626"/>
    <cellStyle name="Normal 161" xfId="1627"/>
    <cellStyle name="Normal 162" xfId="1628"/>
    <cellStyle name="Normal 163" xfId="1629"/>
    <cellStyle name="Normal 164" xfId="1630"/>
    <cellStyle name="Normal 165" xfId="1631"/>
    <cellStyle name="Normal 166" xfId="1632"/>
    <cellStyle name="Normal 169" xfId="1633"/>
    <cellStyle name="Normal 17" xfId="1634"/>
    <cellStyle name="Normal 17 2" xfId="1635"/>
    <cellStyle name="Normal 17 2 2" xfId="1636"/>
    <cellStyle name="Normal 17 2 2 2" xfId="1637"/>
    <cellStyle name="Normal 17 2 3" xfId="1638"/>
    <cellStyle name="Normal 17 3" xfId="1639"/>
    <cellStyle name="Normal 170" xfId="1640"/>
    <cellStyle name="Normal 171" xfId="1641"/>
    <cellStyle name="Normal 174" xfId="1642"/>
    <cellStyle name="Normal 18" xfId="1643"/>
    <cellStyle name="Normal 18 2" xfId="1644"/>
    <cellStyle name="Normal 18 2 2" xfId="1645"/>
    <cellStyle name="Normal 18 2 2 2" xfId="1646"/>
    <cellStyle name="Normal 18 2 3" xfId="1647"/>
    <cellStyle name="Normal 18 3" xfId="1648"/>
    <cellStyle name="Normal 19" xfId="1649"/>
    <cellStyle name="Normal 19 2" xfId="1650"/>
    <cellStyle name="Normal 19 2 2" xfId="1651"/>
    <cellStyle name="Normal 19 2 2 2" xfId="1652"/>
    <cellStyle name="Normal 19 2 3" xfId="1653"/>
    <cellStyle name="Normal 19 3" xfId="1654"/>
    <cellStyle name="Normal 2" xfId="2"/>
    <cellStyle name="Normal 2 10" xfId="1655"/>
    <cellStyle name="Normal 2 11" xfId="1656"/>
    <cellStyle name="Normal 2 12" xfId="1657"/>
    <cellStyle name="Normal 2 13" xfId="1658"/>
    <cellStyle name="Normal 2 14" xfId="1659"/>
    <cellStyle name="Normal 2 15" xfId="1660"/>
    <cellStyle name="Normal 2 16" xfId="1661"/>
    <cellStyle name="Normal 2 17" xfId="1662"/>
    <cellStyle name="Normal 2 18" xfId="1663"/>
    <cellStyle name="Normal 2 19" xfId="1664"/>
    <cellStyle name="Normal 2 2" xfId="1665"/>
    <cellStyle name="Normal 2 2 2" xfId="1666"/>
    <cellStyle name="Normal 2 2 2 2" xfId="1667"/>
    <cellStyle name="Normal 2 2 2 2 2" xfId="1668"/>
    <cellStyle name="Normal 2 2 2 2 3" xfId="1669"/>
    <cellStyle name="Normal 2 2 2 3" xfId="1670"/>
    <cellStyle name="Normal 2 2 2 3 2" xfId="1671"/>
    <cellStyle name="Normal 2 2 3" xfId="1672"/>
    <cellStyle name="Normal 2 2 3 2" xfId="1673"/>
    <cellStyle name="Normal 2 2 4" xfId="2152"/>
    <cellStyle name="Normal 2 20" xfId="1674"/>
    <cellStyle name="Normal 2 21" xfId="1675"/>
    <cellStyle name="Normal 2 22" xfId="1676"/>
    <cellStyle name="Normal 2 23" xfId="1677"/>
    <cellStyle name="Normal 2 24" xfId="1678"/>
    <cellStyle name="Normal 2 25" xfId="1679"/>
    <cellStyle name="Normal 2 26" xfId="1680"/>
    <cellStyle name="Normal 2 27" xfId="1681"/>
    <cellStyle name="Normal 2 28" xfId="1682"/>
    <cellStyle name="Normal 2 29" xfId="1683"/>
    <cellStyle name="Normal 2 3" xfId="1684"/>
    <cellStyle name="Normal 2 3 2" xfId="1685"/>
    <cellStyle name="Normal 2 30" xfId="1686"/>
    <cellStyle name="Normal 2 31" xfId="1687"/>
    <cellStyle name="Normal 2 32" xfId="1688"/>
    <cellStyle name="Normal 2 33" xfId="1689"/>
    <cellStyle name="Normal 2 34" xfId="1690"/>
    <cellStyle name="Normal 2 35" xfId="1691"/>
    <cellStyle name="Normal 2 36" xfId="1692"/>
    <cellStyle name="Normal 2 37" xfId="1693"/>
    <cellStyle name="Normal 2 38" xfId="1694"/>
    <cellStyle name="Normal 2 39" xfId="1695"/>
    <cellStyle name="Normal 2 4" xfId="1696"/>
    <cellStyle name="Normal 2 40" xfId="1697"/>
    <cellStyle name="Normal 2 41" xfId="2148"/>
    <cellStyle name="Normal 2 42" xfId="2174"/>
    <cellStyle name="Normal 2 5" xfId="1698"/>
    <cellStyle name="Normal 2 6" xfId="1699"/>
    <cellStyle name="Normal 2 7" xfId="1700"/>
    <cellStyle name="Normal 2 8" xfId="1701"/>
    <cellStyle name="Normal 2 9" xfId="1702"/>
    <cellStyle name="Normal 20" xfId="1703"/>
    <cellStyle name="Normal 20 2" xfId="1704"/>
    <cellStyle name="Normal 20 2 2" xfId="1705"/>
    <cellStyle name="Normal 20 2 2 2" xfId="1706"/>
    <cellStyle name="Normal 20 2 3" xfId="1707"/>
    <cellStyle name="Normal 20 3" xfId="1708"/>
    <cellStyle name="Normal 21" xfId="1709"/>
    <cellStyle name="Normal 21 2" xfId="1710"/>
    <cellStyle name="Normal 21 2 2" xfId="1711"/>
    <cellStyle name="Normal 21 2 2 2" xfId="1712"/>
    <cellStyle name="Normal 21 2 3" xfId="1713"/>
    <cellStyle name="Normal 21 3" xfId="1714"/>
    <cellStyle name="Normal 22" xfId="1715"/>
    <cellStyle name="Normal 22 2" xfId="1716"/>
    <cellStyle name="Normal 22 2 2" xfId="1717"/>
    <cellStyle name="Normal 22 2 2 2" xfId="1718"/>
    <cellStyle name="Normal 22 2 3" xfId="1719"/>
    <cellStyle name="Normal 22 3" xfId="1720"/>
    <cellStyle name="Normal 23" xfId="1721"/>
    <cellStyle name="Normal 23 2" xfId="1722"/>
    <cellStyle name="Normal 23 2 2" xfId="1723"/>
    <cellStyle name="Normal 23 2 2 2" xfId="1724"/>
    <cellStyle name="Normal 23 2 3" xfId="1725"/>
    <cellStyle name="Normal 23 3" xfId="1726"/>
    <cellStyle name="Normal 24" xfId="1727"/>
    <cellStyle name="Normal 24 2" xfId="1728"/>
    <cellStyle name="Normal 24 2 2" xfId="1729"/>
    <cellStyle name="Normal 24 2 2 2" xfId="1730"/>
    <cellStyle name="Normal 24 2 3" xfId="1731"/>
    <cellStyle name="Normal 24 3" xfId="1732"/>
    <cellStyle name="Normal 25" xfId="1733"/>
    <cellStyle name="Normal 25 2" xfId="1734"/>
    <cellStyle name="Normal 25 2 2" xfId="1735"/>
    <cellStyle name="Normal 25 2 2 2" xfId="1736"/>
    <cellStyle name="Normal 25 2 3" xfId="1737"/>
    <cellStyle name="Normal 25 3" xfId="1738"/>
    <cellStyle name="Normal 26" xfId="1739"/>
    <cellStyle name="Normal 26 2" xfId="1740"/>
    <cellStyle name="Normal 26 2 2" xfId="1741"/>
    <cellStyle name="Normal 26 2 2 2" xfId="1742"/>
    <cellStyle name="Normal 26 2 3" xfId="1743"/>
    <cellStyle name="Normal 26 3" xfId="1744"/>
    <cellStyle name="Normal 27" xfId="1745"/>
    <cellStyle name="Normal 27 2" xfId="1746"/>
    <cellStyle name="Normal 27 2 2" xfId="1747"/>
    <cellStyle name="Normal 27 2 2 2" xfId="1748"/>
    <cellStyle name="Normal 27 2 3" xfId="1749"/>
    <cellStyle name="Normal 27 3" xfId="1750"/>
    <cellStyle name="Normal 28" xfId="1751"/>
    <cellStyle name="Normal 28 2" xfId="1752"/>
    <cellStyle name="Normal 28 2 2" xfId="1753"/>
    <cellStyle name="Normal 28 2 2 2" xfId="1754"/>
    <cellStyle name="Normal 28 2 3" xfId="1755"/>
    <cellStyle name="Normal 28 3" xfId="1756"/>
    <cellStyle name="Normal 29" xfId="1757"/>
    <cellStyle name="Normal 29 2" xfId="1758"/>
    <cellStyle name="Normal 29 2 2" xfId="1759"/>
    <cellStyle name="Normal 29 2 2 2" xfId="1760"/>
    <cellStyle name="Normal 29 2 3" xfId="1761"/>
    <cellStyle name="Normal 29 3" xfId="1762"/>
    <cellStyle name="Normal 3" xfId="1763"/>
    <cellStyle name="Normal 3 2" xfId="1764"/>
    <cellStyle name="Normal 3 2 2" xfId="1765"/>
    <cellStyle name="Normal 3 2 2 2" xfId="1766"/>
    <cellStyle name="Normal 3 2 3" xfId="1767"/>
    <cellStyle name="Normal 3 2 4" xfId="2166"/>
    <cellStyle name="Normal 3 3" xfId="1768"/>
    <cellStyle name="Normal 3 4" xfId="1769"/>
    <cellStyle name="Normal 3 5" xfId="2149"/>
    <cellStyle name="Normal 3 6" xfId="2178"/>
    <cellStyle name="Normal 30" xfId="1770"/>
    <cellStyle name="Normal 30 2" xfId="1771"/>
    <cellStyle name="Normal 30 2 2" xfId="1772"/>
    <cellStyle name="Normal 30 2 2 2" xfId="1773"/>
    <cellStyle name="Normal 30 2 3" xfId="1774"/>
    <cellStyle name="Normal 30 3" xfId="1775"/>
    <cellStyle name="Normal 31" xfId="1776"/>
    <cellStyle name="Normal 31 2" xfId="1777"/>
    <cellStyle name="Normal 31 2 2" xfId="1778"/>
    <cellStyle name="Normal 31 2 2 2" xfId="1779"/>
    <cellStyle name="Normal 31 2 3" xfId="1780"/>
    <cellStyle name="Normal 31 3" xfId="1781"/>
    <cellStyle name="Normal 32" xfId="2176"/>
    <cellStyle name="Normal 32 2" xfId="1782"/>
    <cellStyle name="Normal 33" xfId="1783"/>
    <cellStyle name="Normal 33 2" xfId="1784"/>
    <cellStyle name="Normal 33 3" xfId="1785"/>
    <cellStyle name="Normal 34" xfId="1786"/>
    <cellStyle name="Normal 34 2" xfId="1787"/>
    <cellStyle name="Normal 34 3" xfId="1788"/>
    <cellStyle name="Normal 35" xfId="1789"/>
    <cellStyle name="Normal 35 2" xfId="1790"/>
    <cellStyle name="Normal 35 3" xfId="1791"/>
    <cellStyle name="Normal 36" xfId="1792"/>
    <cellStyle name="Normal 36 2" xfId="1793"/>
    <cellStyle name="Normal 36 3" xfId="1794"/>
    <cellStyle name="Normal 37" xfId="1795"/>
    <cellStyle name="Normal 37 2" xfId="1796"/>
    <cellStyle name="Normal 37 3" xfId="1797"/>
    <cellStyle name="Normal 38" xfId="1798"/>
    <cellStyle name="Normal 38 2" xfId="1799"/>
    <cellStyle name="Normal 38 3" xfId="1800"/>
    <cellStyle name="Normal 39" xfId="1801"/>
    <cellStyle name="Normal 39 2" xfId="1802"/>
    <cellStyle name="Normal 39 3" xfId="1803"/>
    <cellStyle name="Normal 4" xfId="43"/>
    <cellStyle name="Normal 4 2" xfId="1804"/>
    <cellStyle name="Normal 4 3" xfId="2168"/>
    <cellStyle name="Normal 4 4" xfId="2632"/>
    <cellStyle name="Normal 40" xfId="1805"/>
    <cellStyle name="Normal 40 2" xfId="1806"/>
    <cellStyle name="Normal 40 3" xfId="1807"/>
    <cellStyle name="Normal 41" xfId="1808"/>
    <cellStyle name="Normal 41 2" xfId="1809"/>
    <cellStyle name="Normal 41 3" xfId="1810"/>
    <cellStyle name="Normal 42" xfId="1811"/>
    <cellStyle name="Normal 42 2" xfId="1812"/>
    <cellStyle name="Normal 42 3" xfId="1813"/>
    <cellStyle name="Normal 43" xfId="1814"/>
    <cellStyle name="Normal 43 2" xfId="1815"/>
    <cellStyle name="Normal 43 3" xfId="1816"/>
    <cellStyle name="Normal 44" xfId="1817"/>
    <cellStyle name="Normal 44 2" xfId="1818"/>
    <cellStyle name="Normal 44 3" xfId="1819"/>
    <cellStyle name="Normal 45" xfId="1820"/>
    <cellStyle name="Normal 46" xfId="1821"/>
    <cellStyle name="Normal 47" xfId="1822"/>
    <cellStyle name="Normal 48" xfId="1823"/>
    <cellStyle name="Normal 49" xfId="1824"/>
    <cellStyle name="Normal 5" xfId="2146"/>
    <cellStyle name="Normal 50" xfId="1825"/>
    <cellStyle name="Normal 51" xfId="1826"/>
    <cellStyle name="Normal 52" xfId="1827"/>
    <cellStyle name="Normal 53" xfId="1828"/>
    <cellStyle name="Normal 54" xfId="1829"/>
    <cellStyle name="Normal 55" xfId="1830"/>
    <cellStyle name="Normal 56" xfId="1831"/>
    <cellStyle name="Normal 57" xfId="1832"/>
    <cellStyle name="Normal 58" xfId="1833"/>
    <cellStyle name="Normal 59" xfId="1834"/>
    <cellStyle name="Normal 6" xfId="1835"/>
    <cellStyle name="Normal 6 2" xfId="1836"/>
    <cellStyle name="Normal 6 2 2" xfId="1837"/>
    <cellStyle name="Normal 6 2 2 2" xfId="1838"/>
    <cellStyle name="Normal 6 2 3" xfId="1839"/>
    <cellStyle name="Normal 6 3" xfId="1840"/>
    <cellStyle name="Normal 6 4" xfId="2145"/>
    <cellStyle name="Normal 60" xfId="1841"/>
    <cellStyle name="Normal 61" xfId="1842"/>
    <cellStyle name="Normal 62" xfId="1843"/>
    <cellStyle name="Normal 63" xfId="1844"/>
    <cellStyle name="Normal 64" xfId="1845"/>
    <cellStyle name="Normal 65" xfId="1846"/>
    <cellStyle name="Normal 66" xfId="1847"/>
    <cellStyle name="Normal 67" xfId="1848"/>
    <cellStyle name="Normal 68" xfId="1849"/>
    <cellStyle name="Normal 69" xfId="1850"/>
    <cellStyle name="Normal 7" xfId="1851"/>
    <cellStyle name="Normal 7 2" xfId="1852"/>
    <cellStyle name="Normal 7 2 2" xfId="1853"/>
    <cellStyle name="Normal 7 2 2 2" xfId="1854"/>
    <cellStyle name="Normal 7 2 3" xfId="1855"/>
    <cellStyle name="Normal 7 3" xfId="1856"/>
    <cellStyle name="Normal 70" xfId="1857"/>
    <cellStyle name="Normal 71" xfId="1858"/>
    <cellStyle name="Normal 72" xfId="1859"/>
    <cellStyle name="Normal 73" xfId="1860"/>
    <cellStyle name="Normal 74" xfId="1861"/>
    <cellStyle name="Normal 75" xfId="1862"/>
    <cellStyle name="Normal 76" xfId="1863"/>
    <cellStyle name="Normal 77" xfId="1864"/>
    <cellStyle name="Normal 78" xfId="1865"/>
    <cellStyle name="Normal 79" xfId="1866"/>
    <cellStyle name="Normal 8" xfId="1867"/>
    <cellStyle name="Normal 8 2" xfId="1868"/>
    <cellStyle name="Normal 8 2 2" xfId="1869"/>
    <cellStyle name="Normal 8 2 2 2" xfId="1870"/>
    <cellStyle name="Normal 8 2 3" xfId="1871"/>
    <cellStyle name="Normal 8 3" xfId="1872"/>
    <cellStyle name="Normal 80" xfId="1873"/>
    <cellStyle name="Normal 81" xfId="1874"/>
    <cellStyle name="Normal 82" xfId="1875"/>
    <cellStyle name="Normal 83" xfId="1876"/>
    <cellStyle name="Normal 84" xfId="1877"/>
    <cellStyle name="Normal 85" xfId="1878"/>
    <cellStyle name="Normal 86" xfId="1879"/>
    <cellStyle name="Normal 87" xfId="1880"/>
    <cellStyle name="Normal 88" xfId="1881"/>
    <cellStyle name="Normal 89" xfId="1882"/>
    <cellStyle name="Normal 9" xfId="1883"/>
    <cellStyle name="Normal 9 2" xfId="1884"/>
    <cellStyle name="Normal 9 2 2" xfId="1885"/>
    <cellStyle name="Normal 9 2 2 2" xfId="1886"/>
    <cellStyle name="Normal 9 2 3" xfId="1887"/>
    <cellStyle name="Normal 9 3" xfId="1888"/>
    <cellStyle name="Normal 90" xfId="1889"/>
    <cellStyle name="Normal 91" xfId="1890"/>
    <cellStyle name="Normal 92" xfId="1891"/>
    <cellStyle name="Normal 93" xfId="1892"/>
    <cellStyle name="Normal 94" xfId="1893"/>
    <cellStyle name="Normal 95" xfId="1894"/>
    <cellStyle name="Normal 96" xfId="1895"/>
    <cellStyle name="Normal 97" xfId="1896"/>
    <cellStyle name="Normal 98" xfId="1897"/>
    <cellStyle name="Normal 99" xfId="1898"/>
    <cellStyle name="Note 10" xfId="1899"/>
    <cellStyle name="Note 10 2" xfId="2421"/>
    <cellStyle name="Note 11" xfId="1900"/>
    <cellStyle name="Note 11 2" xfId="2422"/>
    <cellStyle name="Note 12" xfId="1901"/>
    <cellStyle name="Note 12 2" xfId="2423"/>
    <cellStyle name="Note 13" xfId="1902"/>
    <cellStyle name="Note 13 2" xfId="2424"/>
    <cellStyle name="Note 14" xfId="1903"/>
    <cellStyle name="Note 14 2" xfId="2425"/>
    <cellStyle name="Note 15" xfId="1904"/>
    <cellStyle name="Note 15 2" xfId="2426"/>
    <cellStyle name="Note 16" xfId="1905"/>
    <cellStyle name="Note 16 2" xfId="2427"/>
    <cellStyle name="Note 17" xfId="1906"/>
    <cellStyle name="Note 17 2" xfId="2428"/>
    <cellStyle name="Note 18" xfId="1907"/>
    <cellStyle name="Note 18 2" xfId="2429"/>
    <cellStyle name="Note 19" xfId="1908"/>
    <cellStyle name="Note 19 2" xfId="2430"/>
    <cellStyle name="Note 2" xfId="1909"/>
    <cellStyle name="Note 2 2" xfId="2167"/>
    <cellStyle name="Note 2 3" xfId="2150"/>
    <cellStyle name="Note 2 4" xfId="2431"/>
    <cellStyle name="Note 20" xfId="1910"/>
    <cellStyle name="Note 20 2" xfId="2432"/>
    <cellStyle name="Note 21" xfId="1911"/>
    <cellStyle name="Note 21 2" xfId="2433"/>
    <cellStyle name="Note 22" xfId="1912"/>
    <cellStyle name="Note 22 2" xfId="2434"/>
    <cellStyle name="Note 23" xfId="1913"/>
    <cellStyle name="Note 23 2" xfId="2435"/>
    <cellStyle name="Note 24" xfId="1914"/>
    <cellStyle name="Note 24 2" xfId="2436"/>
    <cellStyle name="Note 25" xfId="1915"/>
    <cellStyle name="Note 25 2" xfId="2437"/>
    <cellStyle name="Note 26" xfId="1916"/>
    <cellStyle name="Note 26 2" xfId="2438"/>
    <cellStyle name="Note 27" xfId="1917"/>
    <cellStyle name="Note 27 2" xfId="2439"/>
    <cellStyle name="Note 28" xfId="1918"/>
    <cellStyle name="Note 28 2" xfId="2440"/>
    <cellStyle name="Note 29" xfId="1919"/>
    <cellStyle name="Note 29 2" xfId="2441"/>
    <cellStyle name="Note 3" xfId="1920"/>
    <cellStyle name="Note 3 2" xfId="2442"/>
    <cellStyle name="Note 30" xfId="1921"/>
    <cellStyle name="Note 30 2" xfId="2443"/>
    <cellStyle name="Note 31" xfId="1922"/>
    <cellStyle name="Note 31 2" xfId="2444"/>
    <cellStyle name="Note 32" xfId="1923"/>
    <cellStyle name="Note 32 2" xfId="2445"/>
    <cellStyle name="Note 33" xfId="1924"/>
    <cellStyle name="Note 33 2" xfId="2446"/>
    <cellStyle name="Note 34" xfId="1925"/>
    <cellStyle name="Note 34 2" xfId="2447"/>
    <cellStyle name="Note 35" xfId="1926"/>
    <cellStyle name="Note 35 2" xfId="2448"/>
    <cellStyle name="Note 36" xfId="1927"/>
    <cellStyle name="Note 36 2" xfId="2449"/>
    <cellStyle name="Note 37" xfId="1928"/>
    <cellStyle name="Note 37 2" xfId="2450"/>
    <cellStyle name="Note 38" xfId="1929"/>
    <cellStyle name="Note 38 2" xfId="2451"/>
    <cellStyle name="Note 39" xfId="1930"/>
    <cellStyle name="Note 39 2" xfId="2452"/>
    <cellStyle name="Note 4" xfId="1931"/>
    <cellStyle name="Note 4 2" xfId="2453"/>
    <cellStyle name="Note 40" xfId="1932"/>
    <cellStyle name="Note 40 2" xfId="2454"/>
    <cellStyle name="Note 5" xfId="1933"/>
    <cellStyle name="Note 5 2" xfId="2455"/>
    <cellStyle name="Note 6" xfId="1934"/>
    <cellStyle name="Note 6 2" xfId="2456"/>
    <cellStyle name="Note 7" xfId="1935"/>
    <cellStyle name="Note 7 2" xfId="2457"/>
    <cellStyle name="Note 8" xfId="1936"/>
    <cellStyle name="Note 8 2" xfId="2458"/>
    <cellStyle name="Note 9" xfId="1937"/>
    <cellStyle name="Note 9 2" xfId="2459"/>
    <cellStyle name="Output" xfId="12" builtinId="21" customBuiltin="1"/>
    <cellStyle name="Output 10" xfId="1938"/>
    <cellStyle name="Output 10 2" xfId="2460"/>
    <cellStyle name="Output 11" xfId="1939"/>
    <cellStyle name="Output 11 2" xfId="2461"/>
    <cellStyle name="Output 12" xfId="1940"/>
    <cellStyle name="Output 12 2" xfId="2462"/>
    <cellStyle name="Output 13" xfId="1941"/>
    <cellStyle name="Output 13 2" xfId="2463"/>
    <cellStyle name="Output 14" xfId="1942"/>
    <cellStyle name="Output 14 2" xfId="2464"/>
    <cellStyle name="Output 15" xfId="1943"/>
    <cellStyle name="Output 15 2" xfId="2465"/>
    <cellStyle name="Output 16" xfId="1944"/>
    <cellStyle name="Output 16 2" xfId="2466"/>
    <cellStyle name="Output 17" xfId="1945"/>
    <cellStyle name="Output 17 2" xfId="2467"/>
    <cellStyle name="Output 18" xfId="1946"/>
    <cellStyle name="Output 18 2" xfId="2468"/>
    <cellStyle name="Output 19" xfId="1947"/>
    <cellStyle name="Output 19 2" xfId="2469"/>
    <cellStyle name="Output 2" xfId="1948"/>
    <cellStyle name="Output 2 2" xfId="2470"/>
    <cellStyle name="Output 20" xfId="1949"/>
    <cellStyle name="Output 20 2" xfId="2471"/>
    <cellStyle name="Output 21" xfId="1950"/>
    <cellStyle name="Output 21 2" xfId="2472"/>
    <cellStyle name="Output 22" xfId="1951"/>
    <cellStyle name="Output 22 2" xfId="2473"/>
    <cellStyle name="Output 23" xfId="1952"/>
    <cellStyle name="Output 23 2" xfId="2474"/>
    <cellStyle name="Output 24" xfId="1953"/>
    <cellStyle name="Output 24 2" xfId="2475"/>
    <cellStyle name="Output 25" xfId="1954"/>
    <cellStyle name="Output 25 2" xfId="2476"/>
    <cellStyle name="Output 26" xfId="1955"/>
    <cellStyle name="Output 26 2" xfId="2477"/>
    <cellStyle name="Output 27" xfId="1956"/>
    <cellStyle name="Output 27 2" xfId="2478"/>
    <cellStyle name="Output 28" xfId="1957"/>
    <cellStyle name="Output 28 2" xfId="2479"/>
    <cellStyle name="Output 29" xfId="1958"/>
    <cellStyle name="Output 29 2" xfId="2480"/>
    <cellStyle name="Output 3" xfId="1959"/>
    <cellStyle name="Output 3 2" xfId="2481"/>
    <cellStyle name="Output 30" xfId="1960"/>
    <cellStyle name="Output 30 2" xfId="2482"/>
    <cellStyle name="Output 31" xfId="1961"/>
    <cellStyle name="Output 31 2" xfId="2483"/>
    <cellStyle name="Output 32" xfId="1962"/>
    <cellStyle name="Output 32 2" xfId="2484"/>
    <cellStyle name="Output 33" xfId="1963"/>
    <cellStyle name="Output 33 2" xfId="2485"/>
    <cellStyle name="Output 34" xfId="1964"/>
    <cellStyle name="Output 34 2" xfId="2486"/>
    <cellStyle name="Output 35" xfId="1965"/>
    <cellStyle name="Output 35 2" xfId="2487"/>
    <cellStyle name="Output 36" xfId="1966"/>
    <cellStyle name="Output 36 2" xfId="2488"/>
    <cellStyle name="Output 37" xfId="1967"/>
    <cellStyle name="Output 37 2" xfId="2489"/>
    <cellStyle name="Output 38" xfId="1968"/>
    <cellStyle name="Output 38 2" xfId="2490"/>
    <cellStyle name="Output 39" xfId="1969"/>
    <cellStyle name="Output 39 2" xfId="2491"/>
    <cellStyle name="Output 4" xfId="1970"/>
    <cellStyle name="Output 4 2" xfId="2492"/>
    <cellStyle name="Output 40" xfId="1971"/>
    <cellStyle name="Output 40 2" xfId="2493"/>
    <cellStyle name="Output 5" xfId="1972"/>
    <cellStyle name="Output 5 2" xfId="2494"/>
    <cellStyle name="Output 6" xfId="1973"/>
    <cellStyle name="Output 6 2" xfId="2495"/>
    <cellStyle name="Output 7" xfId="1974"/>
    <cellStyle name="Output 7 2" xfId="2496"/>
    <cellStyle name="Output 8" xfId="1975"/>
    <cellStyle name="Output 8 2" xfId="2497"/>
    <cellStyle name="Output 9" xfId="1976"/>
    <cellStyle name="Output 9 2" xfId="2498"/>
    <cellStyle name="Percent" xfId="1" builtinId="5"/>
    <cellStyle name="Percent 12 2" xfId="1977"/>
    <cellStyle name="Percent 2" xfId="3"/>
    <cellStyle name="Percent 2 2" xfId="2170"/>
    <cellStyle name="Percent 2 3" xfId="2179"/>
    <cellStyle name="Percent 20" xfId="1978"/>
    <cellStyle name="Percent 20 2" xfId="1979"/>
    <cellStyle name="Percent 20 3" xfId="1980"/>
    <cellStyle name="Percent 3" xfId="44"/>
    <cellStyle name="Percent 3 2" xfId="2593"/>
    <cellStyle name="Percent 4" xfId="2175"/>
    <cellStyle name="Title 10" xfId="1981"/>
    <cellStyle name="Title 11" xfId="1982"/>
    <cellStyle name="Title 12" xfId="1983"/>
    <cellStyle name="Title 13" xfId="1984"/>
    <cellStyle name="Title 14" xfId="1985"/>
    <cellStyle name="Title 15" xfId="1986"/>
    <cellStyle name="Title 16" xfId="1987"/>
    <cellStyle name="Title 17" xfId="1988"/>
    <cellStyle name="Title 18" xfId="1989"/>
    <cellStyle name="Title 19" xfId="1990"/>
    <cellStyle name="Title 2" xfId="1991"/>
    <cellStyle name="Title 20" xfId="1992"/>
    <cellStyle name="Title 21" xfId="1993"/>
    <cellStyle name="Title 22" xfId="1994"/>
    <cellStyle name="Title 23" xfId="1995"/>
    <cellStyle name="Title 24" xfId="1996"/>
    <cellStyle name="Title 25" xfId="1997"/>
    <cellStyle name="Title 26" xfId="1998"/>
    <cellStyle name="Title 27" xfId="1999"/>
    <cellStyle name="Title 28" xfId="2000"/>
    <cellStyle name="Title 29" xfId="2001"/>
    <cellStyle name="Title 3" xfId="2002"/>
    <cellStyle name="Title 30" xfId="2003"/>
    <cellStyle name="Title 31" xfId="2004"/>
    <cellStyle name="Title 32" xfId="2005"/>
    <cellStyle name="Title 33" xfId="2006"/>
    <cellStyle name="Title 34" xfId="2007"/>
    <cellStyle name="Title 35" xfId="2008"/>
    <cellStyle name="Title 36" xfId="2009"/>
    <cellStyle name="Title 37" xfId="2010"/>
    <cellStyle name="Title 38" xfId="2011"/>
    <cellStyle name="Title 39" xfId="2012"/>
    <cellStyle name="Title 4" xfId="2013"/>
    <cellStyle name="Title 40" xfId="2014"/>
    <cellStyle name="Title 41" xfId="2143"/>
    <cellStyle name="Title 5" xfId="2015"/>
    <cellStyle name="Title 6" xfId="2016"/>
    <cellStyle name="Title 7" xfId="2017"/>
    <cellStyle name="Title 8" xfId="2018"/>
    <cellStyle name="Title 9" xfId="2019"/>
    <cellStyle name="Total" xfId="18" builtinId="25" customBuiltin="1"/>
    <cellStyle name="Total 10" xfId="2020"/>
    <cellStyle name="Total 10 2" xfId="2499"/>
    <cellStyle name="Total 11" xfId="2021"/>
    <cellStyle name="Total 11 2" xfId="2500"/>
    <cellStyle name="Total 12" xfId="2022"/>
    <cellStyle name="Total 12 2" xfId="2501"/>
    <cellStyle name="Total 13" xfId="2023"/>
    <cellStyle name="Total 13 2" xfId="2502"/>
    <cellStyle name="Total 14" xfId="2024"/>
    <cellStyle name="Total 14 2" xfId="2503"/>
    <cellStyle name="Total 15" xfId="2025"/>
    <cellStyle name="Total 15 2" xfId="2504"/>
    <cellStyle name="Total 16" xfId="2026"/>
    <cellStyle name="Total 16 2" xfId="2505"/>
    <cellStyle name="Total 17" xfId="2027"/>
    <cellStyle name="Total 17 2" xfId="2506"/>
    <cellStyle name="Total 18" xfId="2028"/>
    <cellStyle name="Total 18 2" xfId="2507"/>
    <cellStyle name="Total 19" xfId="2029"/>
    <cellStyle name="Total 19 2" xfId="2508"/>
    <cellStyle name="Total 2" xfId="2030"/>
    <cellStyle name="Total 2 2" xfId="2509"/>
    <cellStyle name="Total 20" xfId="2031"/>
    <cellStyle name="Total 20 2" xfId="2510"/>
    <cellStyle name="Total 21" xfId="2032"/>
    <cellStyle name="Total 21 2" xfId="2511"/>
    <cellStyle name="Total 22" xfId="2033"/>
    <cellStyle name="Total 22 2" xfId="2512"/>
    <cellStyle name="Total 23" xfId="2034"/>
    <cellStyle name="Total 23 2" xfId="2513"/>
    <cellStyle name="Total 24" xfId="2035"/>
    <cellStyle name="Total 24 2" xfId="2514"/>
    <cellStyle name="Total 25" xfId="2036"/>
    <cellStyle name="Total 25 2" xfId="2515"/>
    <cellStyle name="Total 26" xfId="2037"/>
    <cellStyle name="Total 26 2" xfId="2516"/>
    <cellStyle name="Total 27" xfId="2038"/>
    <cellStyle name="Total 27 2" xfId="2517"/>
    <cellStyle name="Total 28" xfId="2039"/>
    <cellStyle name="Total 28 2" xfId="2518"/>
    <cellStyle name="Total 29" xfId="2040"/>
    <cellStyle name="Total 29 2" xfId="2519"/>
    <cellStyle name="Total 3" xfId="2041"/>
    <cellStyle name="Total 3 2" xfId="2520"/>
    <cellStyle name="Total 30" xfId="2042"/>
    <cellStyle name="Total 30 2" xfId="2521"/>
    <cellStyle name="Total 31" xfId="2043"/>
    <cellStyle name="Total 31 2" xfId="2522"/>
    <cellStyle name="Total 32" xfId="2044"/>
    <cellStyle name="Total 32 2" xfId="2523"/>
    <cellStyle name="Total 33" xfId="2045"/>
    <cellStyle name="Total 33 2" xfId="2524"/>
    <cellStyle name="Total 34" xfId="2046"/>
    <cellStyle name="Total 34 2" xfId="2525"/>
    <cellStyle name="Total 35" xfId="2047"/>
    <cellStyle name="Total 35 2" xfId="2526"/>
    <cellStyle name="Total 36" xfId="2048"/>
    <cellStyle name="Total 36 2" xfId="2527"/>
    <cellStyle name="Total 37" xfId="2049"/>
    <cellStyle name="Total 37 2" xfId="2528"/>
    <cellStyle name="Total 38" xfId="2050"/>
    <cellStyle name="Total 38 2" xfId="2529"/>
    <cellStyle name="Total 39" xfId="2051"/>
    <cellStyle name="Total 39 2" xfId="2530"/>
    <cellStyle name="Total 4" xfId="2052"/>
    <cellStyle name="Total 4 2" xfId="2531"/>
    <cellStyle name="Total 40" xfId="2053"/>
    <cellStyle name="Total 40 2" xfId="2532"/>
    <cellStyle name="Total 5" xfId="2054"/>
    <cellStyle name="Total 5 2" xfId="2533"/>
    <cellStyle name="Total 6" xfId="2055"/>
    <cellStyle name="Total 6 2" xfId="2534"/>
    <cellStyle name="Total 7" xfId="2056"/>
    <cellStyle name="Total 7 2" xfId="2535"/>
    <cellStyle name="Total 8" xfId="2057"/>
    <cellStyle name="Total 8 2" xfId="2536"/>
    <cellStyle name="Total 9" xfId="2058"/>
    <cellStyle name="Total 9 2" xfId="2537"/>
    <cellStyle name="Warning Text" xfId="16" builtinId="11" customBuiltin="1"/>
    <cellStyle name="Warning Text 10" xfId="2059"/>
    <cellStyle name="Warning Text 11" xfId="2060"/>
    <cellStyle name="Warning Text 12" xfId="2061"/>
    <cellStyle name="Warning Text 13" xfId="2062"/>
    <cellStyle name="Warning Text 14" xfId="2063"/>
    <cellStyle name="Warning Text 15" xfId="2064"/>
    <cellStyle name="Warning Text 16" xfId="2065"/>
    <cellStyle name="Warning Text 17" xfId="2066"/>
    <cellStyle name="Warning Text 18" xfId="2067"/>
    <cellStyle name="Warning Text 19" xfId="2068"/>
    <cellStyle name="Warning Text 2" xfId="2069"/>
    <cellStyle name="Warning Text 20" xfId="2070"/>
    <cellStyle name="Warning Text 21" xfId="2071"/>
    <cellStyle name="Warning Text 22" xfId="2072"/>
    <cellStyle name="Warning Text 23" xfId="2073"/>
    <cellStyle name="Warning Text 24" xfId="2074"/>
    <cellStyle name="Warning Text 25" xfId="2075"/>
    <cellStyle name="Warning Text 26" xfId="2076"/>
    <cellStyle name="Warning Text 27" xfId="2077"/>
    <cellStyle name="Warning Text 28" xfId="2078"/>
    <cellStyle name="Warning Text 29" xfId="2079"/>
    <cellStyle name="Warning Text 3" xfId="2080"/>
    <cellStyle name="Warning Text 30" xfId="2081"/>
    <cellStyle name="Warning Text 31" xfId="2082"/>
    <cellStyle name="Warning Text 32" xfId="2083"/>
    <cellStyle name="Warning Text 33" xfId="2084"/>
    <cellStyle name="Warning Text 34" xfId="2085"/>
    <cellStyle name="Warning Text 35" xfId="2086"/>
    <cellStyle name="Warning Text 36" xfId="2087"/>
    <cellStyle name="Warning Text 37" xfId="2088"/>
    <cellStyle name="Warning Text 38" xfId="2089"/>
    <cellStyle name="Warning Text 39" xfId="2090"/>
    <cellStyle name="Warning Text 4" xfId="2091"/>
    <cellStyle name="Warning Text 40" xfId="2092"/>
    <cellStyle name="Warning Text 5" xfId="2093"/>
    <cellStyle name="Warning Text 6" xfId="2094"/>
    <cellStyle name="Warning Text 7" xfId="2095"/>
    <cellStyle name="Warning Text 8" xfId="2096"/>
    <cellStyle name="Warning Text 9" xfId="2097"/>
  </cellStyles>
  <dxfs count="6">
    <dxf>
      <fill>
        <patternFill patternType="solid">
          <bgColor theme="9" tint="0.59996337778862885"/>
        </patternFill>
      </fill>
    </dxf>
    <dxf>
      <fill>
        <patternFill patternType="solid">
          <bgColor theme="9" tint="0.59996337778862885"/>
        </patternFill>
      </fill>
    </dxf>
    <dxf>
      <fill>
        <patternFill patternType="solid">
          <bgColor theme="9" tint="0.59996337778862885"/>
        </patternFill>
      </fill>
    </dxf>
    <dxf>
      <fill>
        <patternFill patternType="solid">
          <bgColor theme="9" tint="0.59996337778862885"/>
        </patternFill>
      </fill>
    </dxf>
    <dxf>
      <fill>
        <patternFill patternType="solid">
          <bgColor theme="9" tint="0.59996337778862885"/>
        </patternFill>
      </fill>
    </dxf>
    <dxf>
      <fill>
        <patternFill patternType="solid">
          <bgColor theme="9" tint="0.59996337778862885"/>
        </patternFill>
      </fill>
    </dxf>
  </dxfs>
  <tableStyles count="0" defaultTableStyle="TableStyleMedium2" defaultPivotStyle="PivotStyleLight16"/>
  <colors>
    <mruColors>
      <color rgb="FFFF8B8B"/>
      <color rgb="FFFF65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microsoft.com/office/2017/10/relationships/person" Target="persons/perso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295275</xdr:colOff>
          <xdr:row>17</xdr:row>
          <xdr:rowOff>0</xdr:rowOff>
        </xdr:from>
        <xdr:to>
          <xdr:col>0</xdr:col>
          <xdr:colOff>485775</xdr:colOff>
          <xdr:row>18</xdr:row>
          <xdr:rowOff>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18</xdr:row>
          <xdr:rowOff>0</xdr:rowOff>
        </xdr:from>
        <xdr:to>
          <xdr:col>0</xdr:col>
          <xdr:colOff>485775</xdr:colOff>
          <xdr:row>19</xdr:row>
          <xdr:rowOff>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19</xdr:row>
          <xdr:rowOff>0</xdr:rowOff>
        </xdr:from>
        <xdr:to>
          <xdr:col>0</xdr:col>
          <xdr:colOff>485775</xdr:colOff>
          <xdr:row>20</xdr:row>
          <xdr:rowOff>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20</xdr:row>
          <xdr:rowOff>0</xdr:rowOff>
        </xdr:from>
        <xdr:to>
          <xdr:col>0</xdr:col>
          <xdr:colOff>485775</xdr:colOff>
          <xdr:row>21</xdr:row>
          <xdr:rowOff>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21</xdr:row>
          <xdr:rowOff>0</xdr:rowOff>
        </xdr:from>
        <xdr:to>
          <xdr:col>0</xdr:col>
          <xdr:colOff>485775</xdr:colOff>
          <xdr:row>22</xdr:row>
          <xdr:rowOff>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22</xdr:row>
          <xdr:rowOff>0</xdr:rowOff>
        </xdr:from>
        <xdr:to>
          <xdr:col>0</xdr:col>
          <xdr:colOff>485775</xdr:colOff>
          <xdr:row>23</xdr:row>
          <xdr:rowOff>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23</xdr:row>
          <xdr:rowOff>0</xdr:rowOff>
        </xdr:from>
        <xdr:to>
          <xdr:col>0</xdr:col>
          <xdr:colOff>485775</xdr:colOff>
          <xdr:row>24</xdr:row>
          <xdr:rowOff>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24</xdr:row>
          <xdr:rowOff>0</xdr:rowOff>
        </xdr:from>
        <xdr:to>
          <xdr:col>0</xdr:col>
          <xdr:colOff>485775</xdr:colOff>
          <xdr:row>25</xdr:row>
          <xdr:rowOff>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25</xdr:row>
          <xdr:rowOff>0</xdr:rowOff>
        </xdr:from>
        <xdr:to>
          <xdr:col>0</xdr:col>
          <xdr:colOff>485775</xdr:colOff>
          <xdr:row>26</xdr:row>
          <xdr:rowOff>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26</xdr:row>
          <xdr:rowOff>0</xdr:rowOff>
        </xdr:from>
        <xdr:to>
          <xdr:col>0</xdr:col>
          <xdr:colOff>485775</xdr:colOff>
          <xdr:row>27</xdr:row>
          <xdr:rowOff>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27</xdr:row>
          <xdr:rowOff>0</xdr:rowOff>
        </xdr:from>
        <xdr:to>
          <xdr:col>0</xdr:col>
          <xdr:colOff>485775</xdr:colOff>
          <xdr:row>28</xdr:row>
          <xdr:rowOff>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29</xdr:row>
          <xdr:rowOff>0</xdr:rowOff>
        </xdr:from>
        <xdr:to>
          <xdr:col>0</xdr:col>
          <xdr:colOff>485775</xdr:colOff>
          <xdr:row>30</xdr:row>
          <xdr:rowOff>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33</xdr:row>
          <xdr:rowOff>0</xdr:rowOff>
        </xdr:from>
        <xdr:to>
          <xdr:col>0</xdr:col>
          <xdr:colOff>485775</xdr:colOff>
          <xdr:row>34</xdr:row>
          <xdr:rowOff>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0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28</xdr:row>
          <xdr:rowOff>0</xdr:rowOff>
        </xdr:from>
        <xdr:to>
          <xdr:col>0</xdr:col>
          <xdr:colOff>485775</xdr:colOff>
          <xdr:row>29</xdr:row>
          <xdr:rowOff>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0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14</xdr:row>
          <xdr:rowOff>161925</xdr:rowOff>
        </xdr:from>
        <xdr:to>
          <xdr:col>2</xdr:col>
          <xdr:colOff>238125</xdr:colOff>
          <xdr:row>16</xdr:row>
          <xdr:rowOff>38100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619125</xdr:colOff>
          <xdr:row>14</xdr:row>
          <xdr:rowOff>152400</xdr:rowOff>
        </xdr:from>
        <xdr:to>
          <xdr:col>6</xdr:col>
          <xdr:colOff>180975</xdr:colOff>
          <xdr:row>16</xdr:row>
          <xdr:rowOff>28575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304800</xdr:colOff>
          <xdr:row>3</xdr:row>
          <xdr:rowOff>152400</xdr:rowOff>
        </xdr:from>
        <xdr:to>
          <xdr:col>0</xdr:col>
          <xdr:colOff>504825</xdr:colOff>
          <xdr:row>5</xdr:row>
          <xdr:rowOff>47625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5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3</xdr:row>
          <xdr:rowOff>142875</xdr:rowOff>
        </xdr:from>
        <xdr:to>
          <xdr:col>1</xdr:col>
          <xdr:colOff>485775</xdr:colOff>
          <xdr:row>5</xdr:row>
          <xdr:rowOff>38100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5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257175</xdr:colOff>
          <xdr:row>2</xdr:row>
          <xdr:rowOff>152400</xdr:rowOff>
        </xdr:from>
        <xdr:to>
          <xdr:col>3</xdr:col>
          <xdr:colOff>457200</xdr:colOff>
          <xdr:row>4</xdr:row>
          <xdr:rowOff>66675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9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2</xdr:row>
          <xdr:rowOff>142875</xdr:rowOff>
        </xdr:from>
        <xdr:to>
          <xdr:col>4</xdr:col>
          <xdr:colOff>409575</xdr:colOff>
          <xdr:row>4</xdr:row>
          <xdr:rowOff>66675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9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10</xdr:row>
          <xdr:rowOff>180975</xdr:rowOff>
        </xdr:from>
        <xdr:to>
          <xdr:col>3</xdr:col>
          <xdr:colOff>352425</xdr:colOff>
          <xdr:row>10</xdr:row>
          <xdr:rowOff>485775</xdr:rowOff>
        </xdr:to>
        <xdr:sp macro="" textlink="">
          <xdr:nvSpPr>
            <xdr:cNvPr id="16443" name="Check Box 59" hidden="1">
              <a:extLst>
                <a:ext uri="{63B3BB69-23CF-44E3-9099-C40C66FF867C}">
                  <a14:compatExt spid="_x0000_s16443"/>
                </a:ext>
                <a:ext uri="{FF2B5EF4-FFF2-40B4-BE49-F238E27FC236}">
                  <a16:creationId xmlns:a16="http://schemas.microsoft.com/office/drawing/2014/main" id="{00000000-0008-0000-0B00-00003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10</xdr:row>
          <xdr:rowOff>180975</xdr:rowOff>
        </xdr:from>
        <xdr:to>
          <xdr:col>2</xdr:col>
          <xdr:colOff>352425</xdr:colOff>
          <xdr:row>10</xdr:row>
          <xdr:rowOff>485775</xdr:rowOff>
        </xdr:to>
        <xdr:sp macro="" textlink="">
          <xdr:nvSpPr>
            <xdr:cNvPr id="16462" name="Check Box 78" hidden="1">
              <a:extLst>
                <a:ext uri="{63B3BB69-23CF-44E3-9099-C40C66FF867C}">
                  <a14:compatExt spid="_x0000_s16462"/>
                </a:ext>
                <a:ext uri="{FF2B5EF4-FFF2-40B4-BE49-F238E27FC236}">
                  <a16:creationId xmlns:a16="http://schemas.microsoft.com/office/drawing/2014/main" id="{00000000-0008-0000-0B00-00004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11</xdr:row>
          <xdr:rowOff>180975</xdr:rowOff>
        </xdr:from>
        <xdr:to>
          <xdr:col>3</xdr:col>
          <xdr:colOff>352425</xdr:colOff>
          <xdr:row>11</xdr:row>
          <xdr:rowOff>485775</xdr:rowOff>
        </xdr:to>
        <xdr:sp macro="" textlink="">
          <xdr:nvSpPr>
            <xdr:cNvPr id="16463" name="Check Box 79" hidden="1">
              <a:extLst>
                <a:ext uri="{63B3BB69-23CF-44E3-9099-C40C66FF867C}">
                  <a14:compatExt spid="_x0000_s16463"/>
                </a:ext>
                <a:ext uri="{FF2B5EF4-FFF2-40B4-BE49-F238E27FC236}">
                  <a16:creationId xmlns:a16="http://schemas.microsoft.com/office/drawing/2014/main" id="{00000000-0008-0000-0B00-00004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11</xdr:row>
          <xdr:rowOff>180975</xdr:rowOff>
        </xdr:from>
        <xdr:to>
          <xdr:col>2</xdr:col>
          <xdr:colOff>352425</xdr:colOff>
          <xdr:row>11</xdr:row>
          <xdr:rowOff>485775</xdr:rowOff>
        </xdr:to>
        <xdr:sp macro="" textlink="">
          <xdr:nvSpPr>
            <xdr:cNvPr id="16464" name="Check Box 80" hidden="1">
              <a:extLst>
                <a:ext uri="{63B3BB69-23CF-44E3-9099-C40C66FF867C}">
                  <a14:compatExt spid="_x0000_s16464"/>
                </a:ext>
                <a:ext uri="{FF2B5EF4-FFF2-40B4-BE49-F238E27FC236}">
                  <a16:creationId xmlns:a16="http://schemas.microsoft.com/office/drawing/2014/main" id="{00000000-0008-0000-0B00-00005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xdr:row>
          <xdr:rowOff>180975</xdr:rowOff>
        </xdr:from>
        <xdr:to>
          <xdr:col>3</xdr:col>
          <xdr:colOff>352425</xdr:colOff>
          <xdr:row>12</xdr:row>
          <xdr:rowOff>485775</xdr:rowOff>
        </xdr:to>
        <xdr:sp macro="" textlink="">
          <xdr:nvSpPr>
            <xdr:cNvPr id="16465" name="Check Box 81" hidden="1">
              <a:extLst>
                <a:ext uri="{63B3BB69-23CF-44E3-9099-C40C66FF867C}">
                  <a14:compatExt spid="_x0000_s16465"/>
                </a:ext>
                <a:ext uri="{FF2B5EF4-FFF2-40B4-BE49-F238E27FC236}">
                  <a16:creationId xmlns:a16="http://schemas.microsoft.com/office/drawing/2014/main" id="{00000000-0008-0000-0B00-00005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12</xdr:row>
          <xdr:rowOff>180975</xdr:rowOff>
        </xdr:from>
        <xdr:to>
          <xdr:col>2</xdr:col>
          <xdr:colOff>352425</xdr:colOff>
          <xdr:row>12</xdr:row>
          <xdr:rowOff>485775</xdr:rowOff>
        </xdr:to>
        <xdr:sp macro="" textlink="">
          <xdr:nvSpPr>
            <xdr:cNvPr id="16466" name="Check Box 82" hidden="1">
              <a:extLst>
                <a:ext uri="{63B3BB69-23CF-44E3-9099-C40C66FF867C}">
                  <a14:compatExt spid="_x0000_s16466"/>
                </a:ext>
                <a:ext uri="{FF2B5EF4-FFF2-40B4-BE49-F238E27FC236}">
                  <a16:creationId xmlns:a16="http://schemas.microsoft.com/office/drawing/2014/main" id="{00000000-0008-0000-0B00-00005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13</xdr:row>
          <xdr:rowOff>180975</xdr:rowOff>
        </xdr:from>
        <xdr:to>
          <xdr:col>3</xdr:col>
          <xdr:colOff>352425</xdr:colOff>
          <xdr:row>13</xdr:row>
          <xdr:rowOff>485775</xdr:rowOff>
        </xdr:to>
        <xdr:sp macro="" textlink="">
          <xdr:nvSpPr>
            <xdr:cNvPr id="16467" name="Check Box 83" hidden="1">
              <a:extLst>
                <a:ext uri="{63B3BB69-23CF-44E3-9099-C40C66FF867C}">
                  <a14:compatExt spid="_x0000_s16467"/>
                </a:ext>
                <a:ext uri="{FF2B5EF4-FFF2-40B4-BE49-F238E27FC236}">
                  <a16:creationId xmlns:a16="http://schemas.microsoft.com/office/drawing/2014/main" id="{00000000-0008-0000-0B00-00005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13</xdr:row>
          <xdr:rowOff>180975</xdr:rowOff>
        </xdr:from>
        <xdr:to>
          <xdr:col>2</xdr:col>
          <xdr:colOff>352425</xdr:colOff>
          <xdr:row>13</xdr:row>
          <xdr:rowOff>485775</xdr:rowOff>
        </xdr:to>
        <xdr:sp macro="" textlink="">
          <xdr:nvSpPr>
            <xdr:cNvPr id="16468" name="Check Box 84" hidden="1">
              <a:extLst>
                <a:ext uri="{63B3BB69-23CF-44E3-9099-C40C66FF867C}">
                  <a14:compatExt spid="_x0000_s16468"/>
                </a:ext>
                <a:ext uri="{FF2B5EF4-FFF2-40B4-BE49-F238E27FC236}">
                  <a16:creationId xmlns:a16="http://schemas.microsoft.com/office/drawing/2014/main" id="{00000000-0008-0000-0B00-00005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14</xdr:row>
          <xdr:rowOff>180975</xdr:rowOff>
        </xdr:from>
        <xdr:to>
          <xdr:col>3</xdr:col>
          <xdr:colOff>352425</xdr:colOff>
          <xdr:row>14</xdr:row>
          <xdr:rowOff>485775</xdr:rowOff>
        </xdr:to>
        <xdr:sp macro="" textlink="">
          <xdr:nvSpPr>
            <xdr:cNvPr id="16469" name="Check Box 85" hidden="1">
              <a:extLst>
                <a:ext uri="{63B3BB69-23CF-44E3-9099-C40C66FF867C}">
                  <a14:compatExt spid="_x0000_s16469"/>
                </a:ext>
                <a:ext uri="{FF2B5EF4-FFF2-40B4-BE49-F238E27FC236}">
                  <a16:creationId xmlns:a16="http://schemas.microsoft.com/office/drawing/2014/main" id="{00000000-0008-0000-0B00-00005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14</xdr:row>
          <xdr:rowOff>180975</xdr:rowOff>
        </xdr:from>
        <xdr:to>
          <xdr:col>2</xdr:col>
          <xdr:colOff>352425</xdr:colOff>
          <xdr:row>14</xdr:row>
          <xdr:rowOff>485775</xdr:rowOff>
        </xdr:to>
        <xdr:sp macro="" textlink="">
          <xdr:nvSpPr>
            <xdr:cNvPr id="16470" name="Check Box 86" hidden="1">
              <a:extLst>
                <a:ext uri="{63B3BB69-23CF-44E3-9099-C40C66FF867C}">
                  <a14:compatExt spid="_x0000_s16470"/>
                </a:ext>
                <a:ext uri="{FF2B5EF4-FFF2-40B4-BE49-F238E27FC236}">
                  <a16:creationId xmlns:a16="http://schemas.microsoft.com/office/drawing/2014/main" id="{00000000-0008-0000-0B00-00005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15</xdr:row>
          <xdr:rowOff>180975</xdr:rowOff>
        </xdr:from>
        <xdr:to>
          <xdr:col>3</xdr:col>
          <xdr:colOff>352425</xdr:colOff>
          <xdr:row>15</xdr:row>
          <xdr:rowOff>485775</xdr:rowOff>
        </xdr:to>
        <xdr:sp macro="" textlink="">
          <xdr:nvSpPr>
            <xdr:cNvPr id="16471" name="Check Box 87" hidden="1">
              <a:extLst>
                <a:ext uri="{63B3BB69-23CF-44E3-9099-C40C66FF867C}">
                  <a14:compatExt spid="_x0000_s16471"/>
                </a:ext>
                <a:ext uri="{FF2B5EF4-FFF2-40B4-BE49-F238E27FC236}">
                  <a16:creationId xmlns:a16="http://schemas.microsoft.com/office/drawing/2014/main" id="{00000000-0008-0000-0B00-00005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15</xdr:row>
          <xdr:rowOff>180975</xdr:rowOff>
        </xdr:from>
        <xdr:to>
          <xdr:col>2</xdr:col>
          <xdr:colOff>352425</xdr:colOff>
          <xdr:row>15</xdr:row>
          <xdr:rowOff>485775</xdr:rowOff>
        </xdr:to>
        <xdr:sp macro="" textlink="">
          <xdr:nvSpPr>
            <xdr:cNvPr id="16472" name="Check Box 88" hidden="1">
              <a:extLst>
                <a:ext uri="{63B3BB69-23CF-44E3-9099-C40C66FF867C}">
                  <a14:compatExt spid="_x0000_s16472"/>
                </a:ext>
                <a:ext uri="{FF2B5EF4-FFF2-40B4-BE49-F238E27FC236}">
                  <a16:creationId xmlns:a16="http://schemas.microsoft.com/office/drawing/2014/main" id="{00000000-0008-0000-0B00-00005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16</xdr:row>
          <xdr:rowOff>180975</xdr:rowOff>
        </xdr:from>
        <xdr:to>
          <xdr:col>3</xdr:col>
          <xdr:colOff>352425</xdr:colOff>
          <xdr:row>16</xdr:row>
          <xdr:rowOff>485775</xdr:rowOff>
        </xdr:to>
        <xdr:sp macro="" textlink="">
          <xdr:nvSpPr>
            <xdr:cNvPr id="16473" name="Check Box 89" hidden="1">
              <a:extLst>
                <a:ext uri="{63B3BB69-23CF-44E3-9099-C40C66FF867C}">
                  <a14:compatExt spid="_x0000_s16473"/>
                </a:ext>
                <a:ext uri="{FF2B5EF4-FFF2-40B4-BE49-F238E27FC236}">
                  <a16:creationId xmlns:a16="http://schemas.microsoft.com/office/drawing/2014/main" id="{00000000-0008-0000-0B00-00005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16</xdr:row>
          <xdr:rowOff>180975</xdr:rowOff>
        </xdr:from>
        <xdr:to>
          <xdr:col>2</xdr:col>
          <xdr:colOff>352425</xdr:colOff>
          <xdr:row>16</xdr:row>
          <xdr:rowOff>485775</xdr:rowOff>
        </xdr:to>
        <xdr:sp macro="" textlink="">
          <xdr:nvSpPr>
            <xdr:cNvPr id="16474" name="Check Box 90" hidden="1">
              <a:extLst>
                <a:ext uri="{63B3BB69-23CF-44E3-9099-C40C66FF867C}">
                  <a14:compatExt spid="_x0000_s16474"/>
                </a:ext>
                <a:ext uri="{FF2B5EF4-FFF2-40B4-BE49-F238E27FC236}">
                  <a16:creationId xmlns:a16="http://schemas.microsoft.com/office/drawing/2014/main" id="{00000000-0008-0000-0B00-00005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17</xdr:row>
          <xdr:rowOff>180975</xdr:rowOff>
        </xdr:from>
        <xdr:to>
          <xdr:col>3</xdr:col>
          <xdr:colOff>352425</xdr:colOff>
          <xdr:row>17</xdr:row>
          <xdr:rowOff>485775</xdr:rowOff>
        </xdr:to>
        <xdr:sp macro="" textlink="">
          <xdr:nvSpPr>
            <xdr:cNvPr id="16475" name="Check Box 91" hidden="1">
              <a:extLst>
                <a:ext uri="{63B3BB69-23CF-44E3-9099-C40C66FF867C}">
                  <a14:compatExt spid="_x0000_s16475"/>
                </a:ext>
                <a:ext uri="{FF2B5EF4-FFF2-40B4-BE49-F238E27FC236}">
                  <a16:creationId xmlns:a16="http://schemas.microsoft.com/office/drawing/2014/main" id="{00000000-0008-0000-0B00-00005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17</xdr:row>
          <xdr:rowOff>180975</xdr:rowOff>
        </xdr:from>
        <xdr:to>
          <xdr:col>2</xdr:col>
          <xdr:colOff>352425</xdr:colOff>
          <xdr:row>17</xdr:row>
          <xdr:rowOff>485775</xdr:rowOff>
        </xdr:to>
        <xdr:sp macro="" textlink="">
          <xdr:nvSpPr>
            <xdr:cNvPr id="16476" name="Check Box 92" hidden="1">
              <a:extLst>
                <a:ext uri="{63B3BB69-23CF-44E3-9099-C40C66FF867C}">
                  <a14:compatExt spid="_x0000_s16476"/>
                </a:ext>
                <a:ext uri="{FF2B5EF4-FFF2-40B4-BE49-F238E27FC236}">
                  <a16:creationId xmlns:a16="http://schemas.microsoft.com/office/drawing/2014/main" id="{00000000-0008-0000-0B00-00005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18</xdr:row>
          <xdr:rowOff>180975</xdr:rowOff>
        </xdr:from>
        <xdr:to>
          <xdr:col>3</xdr:col>
          <xdr:colOff>352425</xdr:colOff>
          <xdr:row>18</xdr:row>
          <xdr:rowOff>485775</xdr:rowOff>
        </xdr:to>
        <xdr:sp macro="" textlink="">
          <xdr:nvSpPr>
            <xdr:cNvPr id="16477" name="Check Box 93" hidden="1">
              <a:extLst>
                <a:ext uri="{63B3BB69-23CF-44E3-9099-C40C66FF867C}">
                  <a14:compatExt spid="_x0000_s16477"/>
                </a:ext>
                <a:ext uri="{FF2B5EF4-FFF2-40B4-BE49-F238E27FC236}">
                  <a16:creationId xmlns:a16="http://schemas.microsoft.com/office/drawing/2014/main" id="{00000000-0008-0000-0B00-00005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18</xdr:row>
          <xdr:rowOff>180975</xdr:rowOff>
        </xdr:from>
        <xdr:to>
          <xdr:col>2</xdr:col>
          <xdr:colOff>352425</xdr:colOff>
          <xdr:row>18</xdr:row>
          <xdr:rowOff>485775</xdr:rowOff>
        </xdr:to>
        <xdr:sp macro="" textlink="">
          <xdr:nvSpPr>
            <xdr:cNvPr id="16478" name="Check Box 94" hidden="1">
              <a:extLst>
                <a:ext uri="{63B3BB69-23CF-44E3-9099-C40C66FF867C}">
                  <a14:compatExt spid="_x0000_s16478"/>
                </a:ext>
                <a:ext uri="{FF2B5EF4-FFF2-40B4-BE49-F238E27FC236}">
                  <a16:creationId xmlns:a16="http://schemas.microsoft.com/office/drawing/2014/main" id="{00000000-0008-0000-0B00-00005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19</xdr:row>
          <xdr:rowOff>180975</xdr:rowOff>
        </xdr:from>
        <xdr:to>
          <xdr:col>3</xdr:col>
          <xdr:colOff>352425</xdr:colOff>
          <xdr:row>19</xdr:row>
          <xdr:rowOff>485775</xdr:rowOff>
        </xdr:to>
        <xdr:sp macro="" textlink="">
          <xdr:nvSpPr>
            <xdr:cNvPr id="16479" name="Check Box 95" hidden="1">
              <a:extLst>
                <a:ext uri="{63B3BB69-23CF-44E3-9099-C40C66FF867C}">
                  <a14:compatExt spid="_x0000_s16479"/>
                </a:ext>
                <a:ext uri="{FF2B5EF4-FFF2-40B4-BE49-F238E27FC236}">
                  <a16:creationId xmlns:a16="http://schemas.microsoft.com/office/drawing/2014/main" id="{00000000-0008-0000-0B00-00005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19</xdr:row>
          <xdr:rowOff>180975</xdr:rowOff>
        </xdr:from>
        <xdr:to>
          <xdr:col>2</xdr:col>
          <xdr:colOff>352425</xdr:colOff>
          <xdr:row>19</xdr:row>
          <xdr:rowOff>485775</xdr:rowOff>
        </xdr:to>
        <xdr:sp macro="" textlink="">
          <xdr:nvSpPr>
            <xdr:cNvPr id="16480" name="Check Box 96" hidden="1">
              <a:extLst>
                <a:ext uri="{63B3BB69-23CF-44E3-9099-C40C66FF867C}">
                  <a14:compatExt spid="_x0000_s16480"/>
                </a:ext>
                <a:ext uri="{FF2B5EF4-FFF2-40B4-BE49-F238E27FC236}">
                  <a16:creationId xmlns:a16="http://schemas.microsoft.com/office/drawing/2014/main" id="{00000000-0008-0000-0B00-00006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nsuarb.novascotia.ca/Users/mackaymx/AppData/Roaming/OpenText/DM/Temp/NSUARB-#197951-v1-Draft_Non-Conf_Summary_of_Information_-_155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nbibsh01/Lists/DocTemplates/Review_RFR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AUTOMOBILE%20INSURANCE\FILING%20GUIDELINES\2019\Nova%20Scotia%20Filing%20Requirements%20and%20Documentation\155G%20-%20Discounts%20and%20Surcharges\Nova%20Scotia%20-%20Discounts%20and%20Surcharges%20-%20Appendix%20A%20-%20Summary%20of%20Informat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tfisher.PUB\Downloads\Filing%20Summary%20(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otnambj\Documents\15%20Team%20Forma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UARB - Non Confidential"/>
      <sheetName val="Sheet1"/>
    </sheetNames>
    <sheetDataSet>
      <sheetData sheetId="0"/>
      <sheetData sheetId="1">
        <row r="1">
          <cell r="E1" t="str">
            <v>Policy</v>
          </cell>
          <cell r="N1" t="str">
            <v>YES</v>
          </cell>
        </row>
        <row r="2">
          <cell r="E2" t="str">
            <v>Vehicle</v>
          </cell>
          <cell r="N2" t="str">
            <v>NO</v>
          </cell>
        </row>
        <row r="3">
          <cell r="E3" t="str">
            <v>Territory</v>
          </cell>
          <cell r="N3" t="str">
            <v>N/A</v>
          </cell>
        </row>
        <row r="4">
          <cell r="E4" t="str">
            <v>Coverage</v>
          </cell>
          <cell r="N4" t="str">
            <v>PENDING</v>
          </cell>
        </row>
        <row r="5">
          <cell r="E5" t="str">
            <v>Other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Technical Review"/>
      <sheetName val="Preliminary Review"/>
      <sheetName val="Profile Analysis Sect 11"/>
      <sheetName val="Profile Analysis Sect 12"/>
      <sheetName val="code-DO NOT DELETE"/>
    </sheetNames>
    <sheetDataSet>
      <sheetData sheetId="0"/>
      <sheetData sheetId="1"/>
      <sheetData sheetId="2"/>
      <sheetData sheetId="3"/>
      <sheetData sheetId="4"/>
      <sheetData sheetId="5">
        <row r="1">
          <cell r="C1" t="str">
            <v>Allstate Insurance Company of Canada</v>
          </cell>
          <cell r="M1" t="str">
            <v>COMM</v>
          </cell>
          <cell r="O1" t="str">
            <v>ATV</v>
          </cell>
        </row>
        <row r="2">
          <cell r="C2" t="str">
            <v>American Home Assurance Company</v>
          </cell>
          <cell r="M2" t="str">
            <v>MISC</v>
          </cell>
          <cell r="O2" t="str">
            <v>Motorcycles</v>
          </cell>
        </row>
        <row r="3">
          <cell r="C3" t="str">
            <v>Aviva Insurance Company of Canada</v>
          </cell>
          <cell r="M3" t="str">
            <v>IU</v>
          </cell>
          <cell r="O3" t="str">
            <v>Snow Vehicles</v>
          </cell>
        </row>
        <row r="4">
          <cell r="C4" t="str">
            <v>Axa Insurance (Canada)</v>
          </cell>
          <cell r="M4" t="str">
            <v>PPV</v>
          </cell>
          <cell r="O4" t="str">
            <v>Taxis</v>
          </cell>
        </row>
        <row r="5">
          <cell r="C5" t="str">
            <v>CAA Insurance Company (Ontario)</v>
          </cell>
          <cell r="O5" t="str">
            <v>Other Public Use</v>
          </cell>
        </row>
        <row r="6">
          <cell r="C6" t="str">
            <v>Commerce &amp; Industry</v>
          </cell>
          <cell r="O6" t="str">
            <v>Other Personal Use</v>
          </cell>
        </row>
        <row r="7">
          <cell r="C7" t="str">
            <v>Co-operators General Insurance Company</v>
          </cell>
          <cell r="O7" t="str">
            <v>N/A</v>
          </cell>
        </row>
        <row r="8">
          <cell r="C8" t="str">
            <v>COSECO Insurance Company</v>
          </cell>
        </row>
        <row r="9">
          <cell r="C9" t="str">
            <v>CUMIS General Insurance Company</v>
          </cell>
        </row>
        <row r="10">
          <cell r="C10" t="str">
            <v>The Dominion of Canada General Insurance Company</v>
          </cell>
        </row>
        <row r="11">
          <cell r="C11" t="str">
            <v>Echelon General Insurance Company</v>
          </cell>
        </row>
        <row r="12">
          <cell r="C12" t="str">
            <v>Economical Mutual Insurance Company</v>
          </cell>
        </row>
        <row r="13">
          <cell r="C13" t="str">
            <v>Elite Insurance Company</v>
          </cell>
        </row>
        <row r="14">
          <cell r="C14" t="str">
            <v>Facility Association</v>
          </cell>
        </row>
        <row r="15">
          <cell r="C15" t="str">
            <v>Federated Insurance Company of Canada</v>
          </cell>
        </row>
        <row r="16">
          <cell r="C16" t="str">
            <v>Federation Insurance Company of Canada</v>
          </cell>
        </row>
        <row r="17">
          <cell r="C17" t="str">
            <v>IAO Actuarial Consulting Services Inc.</v>
          </cell>
        </row>
        <row r="18">
          <cell r="C18" t="str">
            <v>Insurance Company of Prince Edward Island</v>
          </cell>
        </row>
        <row r="19">
          <cell r="C19" t="str">
            <v>Intact Insurance Company</v>
          </cell>
        </row>
        <row r="20">
          <cell r="C20" t="str">
            <v>Kingsway General Insurance Company</v>
          </cell>
        </row>
        <row r="21">
          <cell r="C21" t="str">
            <v>Lombard General Insurance Company of Canada</v>
          </cell>
        </row>
        <row r="22">
          <cell r="C22" t="str">
            <v>Lombard Insurance Company</v>
          </cell>
        </row>
        <row r="23">
          <cell r="C23" t="str">
            <v>Markel Insurance Company of Canada</v>
          </cell>
        </row>
        <row r="24">
          <cell r="C24" t="str">
            <v>Novex Insurance Company</v>
          </cell>
        </row>
        <row r="25">
          <cell r="C25" t="str">
            <v>Pafco Insurance Company</v>
          </cell>
        </row>
        <row r="26">
          <cell r="C26" t="str">
            <v>Pembridge Insurance Company</v>
          </cell>
        </row>
        <row r="27">
          <cell r="C27" t="str">
            <v>Perth Insurance Company</v>
          </cell>
        </row>
        <row r="28">
          <cell r="C28" t="str">
            <v>The Portage la Prairie Mutual Insurance Company</v>
          </cell>
        </row>
        <row r="29">
          <cell r="C29" t="str">
            <v>PricewaterhouseCoopers</v>
          </cell>
        </row>
        <row r="30">
          <cell r="C30" t="str">
            <v>Primmum Insurance Company</v>
          </cell>
        </row>
        <row r="31">
          <cell r="C31" t="str">
            <v>Promutuel Gaspésie-les Ile</v>
          </cell>
        </row>
        <row r="32">
          <cell r="C32" t="str">
            <v>Promutuel Témiscouata</v>
          </cell>
        </row>
        <row r="33">
          <cell r="C33" t="str">
            <v>RBC General Insurance Company</v>
          </cell>
        </row>
        <row r="34">
          <cell r="C34" t="str">
            <v>Royal and Sun Alliance Insurance Company of Canada</v>
          </cell>
        </row>
        <row r="35">
          <cell r="C35" t="str">
            <v>Scottish &amp; York Insurance Company Limited</v>
          </cell>
        </row>
        <row r="36">
          <cell r="C36" t="str">
            <v>Security National Insurance Company</v>
          </cell>
        </row>
        <row r="37">
          <cell r="C37" t="str">
            <v>The Sovereign General Insurance Company</v>
          </cell>
        </row>
        <row r="38">
          <cell r="C38" t="str">
            <v>State Farm Mutual Automobile Insurance Company Plan A</v>
          </cell>
        </row>
        <row r="39">
          <cell r="C39" t="str">
            <v>State Farm Mutual Automobile Insurance Company Plan B</v>
          </cell>
        </row>
        <row r="40">
          <cell r="C40" t="str">
            <v>TD Home and Auto Insurance Company</v>
          </cell>
        </row>
        <row r="41">
          <cell r="C41" t="str">
            <v>The Personal Insurance Company</v>
          </cell>
        </row>
        <row r="42">
          <cell r="C42" t="str">
            <v>Tokio Marine &amp; Nichido Fire Insurance Co., Ltd.</v>
          </cell>
        </row>
        <row r="43">
          <cell r="C43" t="str">
            <v>Traders General Insurance Company</v>
          </cell>
        </row>
        <row r="44">
          <cell r="C44" t="str">
            <v>Trafalgar Insurance Company of Canada</v>
          </cell>
        </row>
        <row r="45">
          <cell r="C45" t="str">
            <v>Unifund Assurance Company</v>
          </cell>
        </row>
        <row r="46">
          <cell r="C46" t="str">
            <v>United General Insurance Corporation</v>
          </cell>
        </row>
        <row r="47">
          <cell r="C47" t="str">
            <v>Waterloo Insurance Company</v>
          </cell>
        </row>
        <row r="48">
          <cell r="C48" t="str">
            <v>The Wawanesa Mutual Insurance Company</v>
          </cell>
        </row>
        <row r="49">
          <cell r="C49" t="str">
            <v>Zenith Insurance Company</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UARB - Non Confidential"/>
      <sheetName val="Sheet1"/>
    </sheetNames>
    <sheetDataSet>
      <sheetData sheetId="0" refreshError="1"/>
      <sheetData sheetId="1">
        <row r="1">
          <cell r="C1" t="str">
            <v>Change to Level</v>
          </cell>
          <cell r="D1" t="str">
            <v>Agent</v>
          </cell>
          <cell r="H1" t="str">
            <v>COMM</v>
          </cell>
          <cell r="M1" t="str">
            <v>Allstate Insurance Company of Canada</v>
          </cell>
          <cell r="P1" t="str">
            <v>TPL-Bodily Injury</v>
          </cell>
        </row>
        <row r="2">
          <cell r="B2" t="str">
            <v>155G - Discount/Surcharge Filing</v>
          </cell>
          <cell r="C2" t="str">
            <v>Changes to Eligibility Criteria</v>
          </cell>
          <cell r="D2" t="str">
            <v>Broker</v>
          </cell>
          <cell r="H2" t="str">
            <v>MISC</v>
          </cell>
          <cell r="M2" t="str">
            <v>Arch Insurance Group</v>
          </cell>
          <cell r="P2" t="str">
            <v>PD Tort</v>
          </cell>
        </row>
        <row r="3">
          <cell r="C3" t="str">
            <v>Removal of Discount/Surcharge</v>
          </cell>
          <cell r="D3" t="str">
            <v>Direct Writer</v>
          </cell>
          <cell r="H3" t="str">
            <v>IU</v>
          </cell>
          <cell r="M3" t="str">
            <v>Aviva Insurance Company of Canada</v>
          </cell>
          <cell r="P3" t="str">
            <v>DCPD</v>
          </cell>
        </row>
        <row r="4">
          <cell r="C4" t="str">
            <v>New Discount / Surcharge</v>
          </cell>
          <cell r="H4" t="str">
            <v>PPV</v>
          </cell>
          <cell r="M4" t="str">
            <v>Axa Insurance (Canada)</v>
          </cell>
          <cell r="P4" t="str">
            <v>Accident Benefits</v>
          </cell>
        </row>
        <row r="5">
          <cell r="C5" t="str">
            <v xml:space="preserve">Other </v>
          </cell>
          <cell r="M5" t="str">
            <v>CAA Insurance Company (Ontario)</v>
          </cell>
          <cell r="P5" t="str">
            <v>Uninsured Automobile</v>
          </cell>
        </row>
        <row r="6">
          <cell r="M6" t="str">
            <v>Chartis Insurance Company of Canada</v>
          </cell>
          <cell r="P6" t="str">
            <v>SEF#44</v>
          </cell>
        </row>
        <row r="7">
          <cell r="M7" t="str">
            <v>Co-operators General Insurance Company</v>
          </cell>
          <cell r="P7" t="str">
            <v>Collision</v>
          </cell>
        </row>
        <row r="8">
          <cell r="M8" t="str">
            <v>COSECO Insurance Company</v>
          </cell>
          <cell r="P8" t="str">
            <v>Comprehensive</v>
          </cell>
        </row>
        <row r="9">
          <cell r="M9" t="str">
            <v>CUMIS General Insurance Company</v>
          </cell>
          <cell r="P9" t="str">
            <v>All Perils</v>
          </cell>
        </row>
        <row r="10">
          <cell r="M10" t="str">
            <v>The Dominion of Canada General Insurance Company</v>
          </cell>
          <cell r="P10" t="str">
            <v>Specified Perils</v>
          </cell>
        </row>
        <row r="11">
          <cell r="M11" t="str">
            <v>Echelon General Insurance Company</v>
          </cell>
        </row>
        <row r="12">
          <cell r="M12" t="str">
            <v>Economical Mutual Insurance Company</v>
          </cell>
        </row>
        <row r="13">
          <cell r="M13" t="str">
            <v>Elite Insurance Company</v>
          </cell>
        </row>
        <row r="14">
          <cell r="M14" t="str">
            <v>Facility Association</v>
          </cell>
        </row>
        <row r="15">
          <cell r="M15" t="str">
            <v>Federated Insurance Company of Canada</v>
          </cell>
        </row>
        <row r="16">
          <cell r="M16" t="str">
            <v>IAO Actuarial Consulting Services Inc.</v>
          </cell>
        </row>
        <row r="17">
          <cell r="M17" t="str">
            <v>Insurance Company of Prince Edward Island</v>
          </cell>
        </row>
        <row r="18">
          <cell r="M18" t="str">
            <v>Intact Insurance Company</v>
          </cell>
        </row>
        <row r="19">
          <cell r="M19" t="str">
            <v>Jevco Insurance Company</v>
          </cell>
        </row>
        <row r="20">
          <cell r="M20" t="str">
            <v>Lloyds Underwriters</v>
          </cell>
        </row>
        <row r="21">
          <cell r="M21" t="str">
            <v>Northbridge General Insurance Corporation</v>
          </cell>
        </row>
        <row r="22">
          <cell r="M22" t="str">
            <v>Northbridge Personal Insurance Corporation</v>
          </cell>
        </row>
        <row r="23">
          <cell r="M23" t="str">
            <v>Northbridge Commercial Insurance Corporation</v>
          </cell>
        </row>
        <row r="24">
          <cell r="M24" t="str">
            <v>Novex Insurance Company</v>
          </cell>
        </row>
        <row r="25">
          <cell r="M25" t="str">
            <v>Pafco Insurance Company</v>
          </cell>
        </row>
        <row r="26">
          <cell r="M26" t="str">
            <v>Pembridge Insurance Company</v>
          </cell>
        </row>
        <row r="27">
          <cell r="M27" t="str">
            <v>The Personal Insurance Company</v>
          </cell>
        </row>
        <row r="28">
          <cell r="M28" t="str">
            <v>Perth Insurance Company</v>
          </cell>
        </row>
        <row r="29">
          <cell r="M29" t="str">
            <v>The Portage la Prairie Mutual Insurance Company</v>
          </cell>
        </row>
        <row r="30">
          <cell r="M30" t="str">
            <v>Primmum Insurance Company</v>
          </cell>
        </row>
        <row r="31">
          <cell r="M31" t="str">
            <v>RBC General Insurance Company</v>
          </cell>
        </row>
        <row r="32">
          <cell r="M32" t="str">
            <v>RBC Insurance Company</v>
          </cell>
        </row>
        <row r="33">
          <cell r="M33" t="str">
            <v>Royal and Sun Alliance Insurance Company of Canada</v>
          </cell>
        </row>
        <row r="34">
          <cell r="M34" t="str">
            <v>Security National Insurance Company</v>
          </cell>
        </row>
        <row r="35">
          <cell r="M35" t="str">
            <v>The Sovereign General Insurance Company</v>
          </cell>
        </row>
        <row r="36">
          <cell r="M36" t="str">
            <v>TD Home and Auto Insurance Company</v>
          </cell>
        </row>
        <row r="37">
          <cell r="M37" t="str">
            <v>Tokio Marine &amp; Nichido Fire Insurance Co., Ltd.</v>
          </cell>
        </row>
        <row r="38">
          <cell r="M38" t="str">
            <v>Traders General Insurance Company</v>
          </cell>
        </row>
        <row r="39">
          <cell r="M39" t="str">
            <v>Trafalgar Insurance Company of Canada</v>
          </cell>
        </row>
        <row r="40">
          <cell r="M40" t="str">
            <v>Unifund Assurance Company</v>
          </cell>
        </row>
        <row r="41">
          <cell r="M41" t="str">
            <v>Waterloo Insurance Company</v>
          </cell>
        </row>
        <row r="42">
          <cell r="M42" t="str">
            <v>The Wawanesa Mutual Insurance Company</v>
          </cell>
        </row>
        <row r="43">
          <cell r="M43" t="str">
            <v>XL Insurance Company Limited</v>
          </cell>
        </row>
        <row r="44">
          <cell r="M44" t="str">
            <v>Zenith Insurance Company</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ummary - Cover Sheet"/>
      <sheetName val="Drop Down"/>
      <sheetName val="Version"/>
      <sheetName val="Instructions"/>
      <sheetName val="Technical Notes"/>
      <sheetName val="Cover Sheet Multi Misc"/>
      <sheetName val="NBIB Assumption Chart"/>
      <sheetName val="Actuary Checklist"/>
      <sheetName val="New Tech Review"/>
      <sheetName val="Start Here NBIB Cover Sheet"/>
      <sheetName val="Step 2 NBIB Confidential"/>
      <sheetName val="Approval 1,8 B"/>
      <sheetName val="Approval 2 B"/>
      <sheetName val="Approval 3,4,5,6 B"/>
      <sheetName val="Approval 7 B"/>
      <sheetName val="Approval Mult Misc"/>
      <sheetName val="Language"/>
      <sheetName val="File Close Checklist"/>
      <sheetName val="Stat Terr Map"/>
      <sheetName val="Wording Change Doc"/>
      <sheetName val="Graphs_PPV"/>
      <sheetName val="Data for Graphs"/>
      <sheetName val="Commercial"/>
      <sheetName val="IAO PPV Comparison"/>
      <sheetName val="IAO Comparison Comm-Interurban"/>
      <sheetName val="Graphs_Comm"/>
      <sheetName val="Calc Weighted Avg"/>
      <sheetName val="IAO Misc"/>
      <sheetName val="Map of Rating Territories"/>
      <sheetName val="Graphs_ATV SV MC"/>
      <sheetName val="Acquision Merger"/>
      <sheetName val="Portfolio Transfer"/>
      <sheetName val="FA Comparison"/>
      <sheetName val="Harmonization"/>
    </sheetNames>
    <sheetDataSet>
      <sheetData sheetId="0"/>
      <sheetData sheetId="1">
        <row r="110">
          <cell r="A110" t="str">
            <v>Yes</v>
          </cell>
        </row>
        <row r="111">
          <cell r="A111" t="str">
            <v>No</v>
          </cell>
        </row>
        <row r="112">
          <cell r="A112" t="str">
            <v>N/A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
          <cell r="A4" t="str">
            <v>A1</v>
          </cell>
        </row>
        <row r="5">
          <cell r="A5" t="str">
            <v>A2</v>
          </cell>
        </row>
        <row r="6">
          <cell r="A6" t="str">
            <v>A3</v>
          </cell>
        </row>
      </sheetData>
      <sheetData sheetId="1"/>
      <sheetData sheetId="2"/>
    </sheetDataSet>
  </externalBook>
</externalLink>
</file>

<file path=xl/persons/person.xml><?xml version="1.0" encoding="utf-8"?>
<personList xmlns="http://schemas.microsoft.com/office/spreadsheetml/2018/threadedcomments" xmlns:x="http://schemas.openxmlformats.org/spreadsheetml/2006/main">
  <person displayName="Elliott, Paula" id="{82E33B62-5C33-451B-BF05-8FF65EDA0073}" userId="S::paula.elliott@oliverwyman.com::dbd10526-636f-44ac-bb2f-51370abf064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5" dT="2019-12-15T20:20:47.46" personId="{82E33B62-5C33-451B-BF05-8FF65EDA0073}" id="{C382437A-E045-4ABA-B38F-8938C9B6479B}">
    <text>What does this mean?</text>
  </threadedComment>
  <threadedComment ref="C6" dT="2019-12-15T20:21:32.79" personId="{82E33B62-5C33-451B-BF05-8FF65EDA0073}" id="{F785827D-8032-44F6-8C24-9654C46492D4}">
    <text>what does this mean?</text>
  </threadedComment>
  <threadedComment ref="C7" dT="2019-12-15T20:21:54.51" personId="{82E33B62-5C33-451B-BF05-8FF65EDA0073}" id="{C15837F4-8434-4DF5-A6B2-5EC94680C6BF}">
    <text>drop box?  Broker, Direct, On-line, other?</text>
  </threadedComment>
  <threadedComment ref="A10" dT="2019-12-15T20:19:33.96" personId="{82E33B62-5C33-451B-BF05-8FF65EDA0073}" id="{5D3D1599-3978-4F17-A0C3-319B6E75245B}">
    <text>do you want a drop down box...PPV, Commercial or Miscellaneousan</text>
  </threadedComment>
  <threadedComment ref="A11" dT="2019-12-15T20:20:21.89" personId="{82E33B62-5C33-451B-BF05-8FF65EDA0073}" id="{B27FA857-BD7F-4A2B-898D-4077887E64AA}">
    <text>drop box...PPV, Commercial, motorcycles, etc</text>
  </threadedComment>
</ThreadedComments>
</file>

<file path=xl/threadedComments/threadedComment2.xml><?xml version="1.0" encoding="utf-8"?>
<ThreadedComments xmlns="http://schemas.microsoft.com/office/spreadsheetml/2018/threadedcomments" xmlns:x="http://schemas.openxmlformats.org/spreadsheetml/2006/main">
  <threadedComment ref="A3" dT="2019-12-15T20:53:15.19" personId="{82E33B62-5C33-451B-BF05-8FF65EDA0073}" id="{4ECB86D9-7DE1-4565-A69C-867225EC5FD8}">
    <text>moved order to match with column order</text>
  </threadedComment>
</ThreadedComments>
</file>

<file path=xl/threadedComments/threadedComment3.xml><?xml version="1.0" encoding="utf-8"?>
<ThreadedComments xmlns="http://schemas.microsoft.com/office/spreadsheetml/2018/threadedcomments" xmlns:x="http://schemas.openxmlformats.org/spreadsheetml/2006/main">
  <threadedComment ref="A27" dT="2019-12-15T20:53:54.73" personId="{82E33B62-5C33-451B-BF05-8FF65EDA0073}" id="{B4C6607D-0A9B-4F3C-9270-0448F9BD10CB}">
    <text>Not sure if need this...if add column above.</text>
  </threadedComment>
  <threadedComment ref="A27" dT="2019-12-15T20:55:48.61" personId="{82E33B62-5C33-451B-BF05-8FF65EDA0073}" id="{7B35B5DD-CD7F-482C-BA27-F13D1DB9029A}" parentId="{B4C6607D-0A9B-4F3C-9270-0448F9BD10CB}">
    <text>Not sure  if need the "experience period" here?</text>
  </threadedComment>
  <threadedComment ref="H27" dT="2019-12-15T21:18:07.08" personId="{82E33B62-5C33-451B-BF05-8FF65EDA0073}" id="{ED61D377-6B13-4E72-9B56-0F49439938DE}">
    <text>see what I added under Additional Inf Tab... regarding the experience period</text>
  </threadedComment>
</ThreadedComments>
</file>

<file path=xl/threadedComments/threadedComment4.xml><?xml version="1.0" encoding="utf-8"?>
<ThreadedComments xmlns="http://schemas.microsoft.com/office/spreadsheetml/2018/threadedcomments" xmlns:x="http://schemas.openxmlformats.org/spreadsheetml/2006/main">
  <threadedComment ref="E15" dT="2019-12-15T21:18:22.82" personId="{82E33B62-5C33-451B-BF05-8FF65EDA0073}" id="{9A9117A8-1B19-4397-8EED-AFF508CDC15F}">
    <text>suggest deleting this...see what I added below</text>
  </threadedComment>
</ThreadedComments>
</file>

<file path=xl/threadedComments/threadedComment5.xml><?xml version="1.0" encoding="utf-8"?>
<ThreadedComments xmlns="http://schemas.microsoft.com/office/spreadsheetml/2018/threadedcomments" xmlns:x="http://schemas.openxmlformats.org/spreadsheetml/2006/main">
  <threadedComment ref="G5" dT="2019-12-15T21:44:37.98" personId="{82E33B62-5C33-451B-BF05-8FF65EDA0073}" id="{BCD93280-CAC3-443A-935C-D3C0CF778A56}">
    <text>Matched order as per other tabs, and added total</text>
  </threadedComment>
  <threadedComment ref="A10" dT="2019-12-15T21:47:11.76" personId="{82E33B62-5C33-451B-BF05-8FF65EDA0073}" id="{75EEE494-6F40-4C4D-BA2C-00686A0738AB}">
    <text>added total</text>
  </threadedComment>
</ThreadedComments>
</file>

<file path=xl/threadedComments/threadedComment6.xml><?xml version="1.0" encoding="utf-8"?>
<ThreadedComments xmlns="http://schemas.microsoft.com/office/spreadsheetml/2018/threadedcomments" xmlns:x="http://schemas.openxmlformats.org/spreadsheetml/2006/main">
  <threadedComment ref="B14" dT="2019-12-15T21:54:42.53" personId="{82E33B62-5C33-451B-BF05-8FF65EDA0073}" id="{400CE75E-34B6-4971-8F0B-FD7EE776F91C}">
    <text>matching order...</text>
  </threadedComment>
</ThreadedComments>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mailto:Lyang@facilityassociation.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microsoft.com/office/2017/10/relationships/threadedComment" Target="../threadedComments/threadedComment1.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10.xml.rels><?xml version="1.0" encoding="UTF-8" standalone="yes"?>
<Relationships xmlns="http://schemas.openxmlformats.org/package/2006/relationships"><Relationship Id="rId3" Type="http://schemas.openxmlformats.org/officeDocument/2006/relationships/ctrlProp" Target="../ctrlProps/ctrlProp19.xml"/><Relationship Id="rId2" Type="http://schemas.openxmlformats.org/officeDocument/2006/relationships/vmlDrawing" Target="../drawings/vmlDrawing5.vml"/><Relationship Id="rId1" Type="http://schemas.openxmlformats.org/officeDocument/2006/relationships/drawing" Target="../drawings/drawing4.xml"/><Relationship Id="rId4" Type="http://schemas.openxmlformats.org/officeDocument/2006/relationships/ctrlProp" Target="../ctrlProps/ctrlProp20.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ctrlProp" Target="../ctrlProps/ctrlProp21.x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vmlDrawing" Target="../drawings/vmlDrawing6.v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drawing" Target="../drawings/drawing5.xml"/><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5" Type="http://schemas.openxmlformats.org/officeDocument/2006/relationships/ctrlProp" Target="../ctrlProps/ctrlProp33.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s>
</file>

<file path=xl/worksheets/_rels/sheet13.xml.rels><?xml version="1.0" encoding="UTF-8" standalone="yes"?>
<Relationships xmlns="http://schemas.openxmlformats.org/package/2006/relationships"><Relationship Id="rId3" Type="http://schemas.microsoft.com/office/2017/10/relationships/threadedComment" Target="../threadedComments/threadedComment5.xml"/><Relationship Id="rId2" Type="http://schemas.openxmlformats.org/officeDocument/2006/relationships/comments" Target="../comments2.xml"/><Relationship Id="rId1" Type="http://schemas.openxmlformats.org/officeDocument/2006/relationships/vmlDrawing" Target="../drawings/vmlDrawing7.vml"/></Relationships>
</file>

<file path=xl/worksheets/_rels/sheet14.xml.rels><?xml version="1.0" encoding="UTF-8" standalone="yes"?>
<Relationships xmlns="http://schemas.openxmlformats.org/package/2006/relationships"><Relationship Id="rId3" Type="http://schemas.microsoft.com/office/2017/10/relationships/threadedComment" Target="../threadedComments/threadedComment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7" Type="http://schemas.microsoft.com/office/2017/10/relationships/threadedComment" Target="../threadedComments/threadedComment3.x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7.xml.rels><?xml version="1.0" encoding="UTF-8" standalone="yes"?>
<Relationships xmlns="http://schemas.openxmlformats.org/package/2006/relationships"><Relationship Id="rId3" Type="http://schemas.microsoft.com/office/2017/10/relationships/threadedComment" Target="../threadedComments/threadedComment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L211"/>
  <sheetViews>
    <sheetView topLeftCell="A28" zoomScaleNormal="100" workbookViewId="0">
      <selection activeCell="C18" sqref="C18"/>
    </sheetView>
  </sheetViews>
  <sheetFormatPr defaultColWidth="9.140625" defaultRowHeight="15" x14ac:dyDescent="0.25"/>
  <cols>
    <col min="1" max="1" width="11.140625" style="7" customWidth="1"/>
    <col min="2" max="2" width="4.140625" style="7" customWidth="1"/>
    <col min="3" max="3" width="20.5703125" style="7" customWidth="1"/>
    <col min="4" max="7" width="19.5703125" style="7" customWidth="1"/>
    <col min="8" max="8" width="19.5703125" style="14" customWidth="1"/>
    <col min="9" max="13" width="19.5703125" style="7" customWidth="1"/>
    <col min="14" max="14" width="19.85546875" style="7" customWidth="1"/>
    <col min="15" max="15" width="19.85546875" style="5" customWidth="1"/>
    <col min="16" max="90" width="9.140625" style="5"/>
    <col min="91" max="16384" width="9.140625" style="7"/>
  </cols>
  <sheetData>
    <row r="1" spans="1:25" ht="51" customHeight="1" x14ac:dyDescent="0.25">
      <c r="A1" s="265" t="s">
        <v>65</v>
      </c>
      <c r="B1" s="265"/>
      <c r="C1" s="265"/>
      <c r="D1" s="265"/>
      <c r="E1" s="265"/>
      <c r="F1" s="265"/>
      <c r="G1" s="265"/>
      <c r="H1" s="265"/>
      <c r="I1" s="19"/>
      <c r="J1" s="4"/>
      <c r="K1" s="5"/>
      <c r="L1" s="6"/>
      <c r="M1" s="6"/>
      <c r="N1" s="6"/>
    </row>
    <row r="2" spans="1:25" s="1" customFormat="1" ht="19.5" customHeight="1" x14ac:dyDescent="0.2">
      <c r="A2" s="270" t="s">
        <v>10</v>
      </c>
      <c r="B2" s="271"/>
      <c r="C2" s="271"/>
      <c r="D2" s="272"/>
      <c r="E2" s="272"/>
      <c r="F2" s="272"/>
      <c r="G2" s="272"/>
      <c r="H2" s="273"/>
      <c r="I2" s="27"/>
      <c r="J2" s="28"/>
      <c r="K2" s="28"/>
      <c r="L2" s="29"/>
      <c r="M2" s="29"/>
      <c r="N2" s="29"/>
      <c r="O2" s="29"/>
      <c r="P2" s="29"/>
      <c r="Q2" s="29"/>
      <c r="R2" s="29"/>
      <c r="S2" s="29"/>
      <c r="T2" s="29"/>
      <c r="U2" s="29"/>
      <c r="V2" s="29"/>
      <c r="W2" s="29"/>
      <c r="X2" s="29"/>
      <c r="Y2" s="29"/>
    </row>
    <row r="3" spans="1:25" s="1" customFormat="1" ht="15" customHeight="1" x14ac:dyDescent="0.25">
      <c r="A3" s="266" t="s">
        <v>70</v>
      </c>
      <c r="B3" s="267"/>
      <c r="C3" s="268"/>
      <c r="D3" s="280" t="s">
        <v>290</v>
      </c>
      <c r="E3" s="281"/>
      <c r="F3" s="281"/>
      <c r="G3" s="281"/>
      <c r="H3" s="282"/>
      <c r="I3" s="6"/>
      <c r="J3" s="28"/>
      <c r="K3" s="28"/>
      <c r="L3" s="29"/>
      <c r="M3" s="29"/>
      <c r="N3" s="29"/>
      <c r="O3" s="29"/>
      <c r="P3" s="29"/>
      <c r="Q3" s="29"/>
      <c r="R3" s="29"/>
      <c r="S3" s="29"/>
      <c r="T3" s="29"/>
      <c r="U3" s="29"/>
      <c r="V3" s="29"/>
      <c r="W3" s="29"/>
      <c r="X3" s="29"/>
      <c r="Y3" s="29"/>
    </row>
    <row r="4" spans="1:25" s="1" customFormat="1" ht="15.75" customHeight="1" x14ac:dyDescent="0.25">
      <c r="A4" s="266" t="s">
        <v>71</v>
      </c>
      <c r="B4" s="267"/>
      <c r="C4" s="268"/>
      <c r="D4" s="277" t="s">
        <v>291</v>
      </c>
      <c r="E4" s="278"/>
      <c r="F4" s="278"/>
      <c r="G4" s="278"/>
      <c r="H4" s="279"/>
      <c r="I4" s="283"/>
      <c r="J4" s="283"/>
      <c r="K4" s="283"/>
      <c r="L4" s="29"/>
      <c r="M4" s="29"/>
      <c r="N4" s="29"/>
      <c r="O4" s="29"/>
      <c r="P4" s="29"/>
      <c r="Q4" s="29"/>
      <c r="R4" s="29"/>
      <c r="S4" s="29"/>
      <c r="T4" s="29"/>
      <c r="U4" s="29"/>
      <c r="V4" s="29"/>
      <c r="W4" s="29"/>
      <c r="X4" s="29"/>
      <c r="Y4" s="29"/>
    </row>
    <row r="5" spans="1:25" s="1" customFormat="1" ht="15.75" customHeight="1" x14ac:dyDescent="0.25">
      <c r="A5" s="292" t="s">
        <v>235</v>
      </c>
      <c r="B5" s="293"/>
      <c r="C5" s="294"/>
      <c r="D5" s="291" t="s">
        <v>292</v>
      </c>
      <c r="E5" s="291"/>
      <c r="F5" s="291"/>
      <c r="G5" s="291"/>
      <c r="H5" s="291"/>
      <c r="I5" s="290"/>
      <c r="J5" s="290"/>
      <c r="K5" s="290"/>
      <c r="L5" s="290"/>
      <c r="M5" s="290"/>
      <c r="N5" s="29"/>
      <c r="O5" s="29"/>
      <c r="P5" s="29"/>
      <c r="Q5" s="29"/>
      <c r="R5" s="29"/>
      <c r="S5" s="29"/>
      <c r="T5" s="29"/>
      <c r="U5" s="29"/>
      <c r="V5" s="29"/>
      <c r="W5" s="29"/>
      <c r="X5" s="29"/>
      <c r="Y5" s="29"/>
    </row>
    <row r="6" spans="1:25" s="1" customFormat="1" ht="15.75" customHeight="1" x14ac:dyDescent="0.25">
      <c r="A6" s="269" t="s">
        <v>261</v>
      </c>
      <c r="B6" s="267"/>
      <c r="C6" s="268"/>
      <c r="D6" s="274">
        <v>44651</v>
      </c>
      <c r="E6" s="275"/>
      <c r="F6" s="275"/>
      <c r="G6" s="275"/>
      <c r="H6" s="276"/>
      <c r="I6" s="283"/>
      <c r="J6" s="283"/>
      <c r="K6" s="283"/>
      <c r="L6" s="29"/>
      <c r="M6" s="29"/>
      <c r="N6" s="29"/>
      <c r="O6" s="29"/>
      <c r="P6" s="29"/>
      <c r="Q6" s="29"/>
      <c r="R6" s="29"/>
      <c r="S6" s="29"/>
      <c r="T6" s="29"/>
      <c r="U6" s="29"/>
      <c r="V6" s="29"/>
      <c r="W6" s="29"/>
      <c r="X6" s="29"/>
      <c r="Y6" s="29"/>
    </row>
    <row r="7" spans="1:25" s="1" customFormat="1" ht="15.75" customHeight="1" x14ac:dyDescent="0.25">
      <c r="A7" s="24" t="s">
        <v>11</v>
      </c>
      <c r="B7" s="25"/>
      <c r="C7" s="26"/>
      <c r="D7" s="274"/>
      <c r="E7" s="275"/>
      <c r="F7" s="275"/>
      <c r="G7" s="275"/>
      <c r="H7" s="276"/>
      <c r="I7" s="283"/>
      <c r="J7" s="283"/>
      <c r="K7" s="283"/>
      <c r="L7" s="29"/>
      <c r="M7" s="29"/>
      <c r="N7" s="29"/>
      <c r="O7" s="29"/>
      <c r="P7" s="29"/>
      <c r="Q7" s="29"/>
      <c r="R7" s="29"/>
      <c r="S7" s="29"/>
      <c r="T7" s="29"/>
      <c r="U7" s="29"/>
      <c r="V7" s="29"/>
      <c r="W7" s="29"/>
      <c r="X7" s="29"/>
      <c r="Y7" s="29"/>
    </row>
    <row r="8" spans="1:25" s="1" customFormat="1" ht="15.75" customHeight="1" x14ac:dyDescent="0.25">
      <c r="A8" s="266" t="s">
        <v>72</v>
      </c>
      <c r="B8" s="267"/>
      <c r="C8" s="268"/>
      <c r="D8" s="277" t="s">
        <v>325</v>
      </c>
      <c r="E8" s="278"/>
      <c r="F8" s="278"/>
      <c r="G8" s="278"/>
      <c r="H8" s="279"/>
      <c r="I8" s="283"/>
      <c r="J8" s="283"/>
      <c r="K8" s="283"/>
      <c r="L8" s="29"/>
      <c r="M8" s="29"/>
      <c r="N8" s="29"/>
      <c r="O8" s="29"/>
      <c r="P8" s="29"/>
      <c r="Q8" s="29"/>
      <c r="R8" s="29"/>
      <c r="S8" s="29"/>
      <c r="T8" s="29"/>
      <c r="U8" s="29"/>
      <c r="V8" s="29"/>
      <c r="W8" s="29"/>
      <c r="X8" s="29"/>
      <c r="Y8" s="29"/>
    </row>
    <row r="9" spans="1:25" s="1" customFormat="1" ht="15.75" customHeight="1" x14ac:dyDescent="0.25">
      <c r="A9" s="266" t="s">
        <v>97</v>
      </c>
      <c r="B9" s="267"/>
      <c r="C9" s="268"/>
      <c r="D9" s="277" t="s">
        <v>326</v>
      </c>
      <c r="E9" s="278"/>
      <c r="F9" s="278"/>
      <c r="G9" s="278"/>
      <c r="H9" s="279"/>
      <c r="I9" s="6"/>
      <c r="J9" s="28"/>
      <c r="K9" s="28"/>
      <c r="L9" s="29"/>
      <c r="M9" s="29"/>
      <c r="N9" s="29"/>
      <c r="O9" s="29"/>
      <c r="P9" s="29"/>
      <c r="Q9" s="29"/>
      <c r="R9" s="29"/>
      <c r="S9" s="29"/>
      <c r="T9" s="29"/>
      <c r="U9" s="29"/>
      <c r="V9" s="29"/>
      <c r="W9" s="29"/>
      <c r="X9" s="29"/>
      <c r="Y9" s="29"/>
    </row>
    <row r="10" spans="1:25" s="1" customFormat="1" ht="16.5" customHeight="1" x14ac:dyDescent="0.25">
      <c r="A10" s="266" t="s">
        <v>6</v>
      </c>
      <c r="B10" s="267"/>
      <c r="C10" s="268"/>
      <c r="D10" s="277" t="s">
        <v>293</v>
      </c>
      <c r="E10" s="278"/>
      <c r="F10" s="278"/>
      <c r="G10" s="278"/>
      <c r="H10" s="279"/>
      <c r="I10" s="6"/>
      <c r="J10" s="28"/>
      <c r="K10" s="28"/>
      <c r="L10" s="29"/>
      <c r="M10" s="29"/>
      <c r="N10" s="29"/>
      <c r="O10" s="29"/>
      <c r="P10" s="29"/>
      <c r="Q10" s="29"/>
      <c r="R10" s="29"/>
      <c r="S10" s="29"/>
      <c r="T10" s="29"/>
      <c r="U10" s="29"/>
      <c r="V10" s="29"/>
      <c r="W10" s="29"/>
      <c r="X10" s="29"/>
      <c r="Y10" s="29"/>
    </row>
    <row r="11" spans="1:25" s="1" customFormat="1" ht="16.5" customHeight="1" x14ac:dyDescent="0.25">
      <c r="A11" s="266" t="s">
        <v>7</v>
      </c>
      <c r="B11" s="267"/>
      <c r="C11" s="268"/>
      <c r="D11" s="277" t="s">
        <v>294</v>
      </c>
      <c r="E11" s="278"/>
      <c r="F11" s="278"/>
      <c r="G11" s="278"/>
      <c r="H11" s="279"/>
      <c r="I11" s="6"/>
      <c r="J11" s="28"/>
      <c r="K11" s="28"/>
      <c r="L11" s="29"/>
      <c r="M11" s="29"/>
      <c r="N11" s="29"/>
      <c r="O11" s="29"/>
      <c r="P11" s="29"/>
      <c r="Q11" s="29"/>
      <c r="R11" s="29"/>
      <c r="S11" s="29"/>
      <c r="T11" s="29"/>
      <c r="U11" s="29"/>
      <c r="V11" s="29"/>
      <c r="W11" s="29"/>
      <c r="X11" s="29"/>
      <c r="Y11" s="29"/>
    </row>
    <row r="12" spans="1:25" s="1" customFormat="1" ht="16.5" customHeight="1" x14ac:dyDescent="0.25">
      <c r="A12" s="266" t="s">
        <v>8</v>
      </c>
      <c r="B12" s="267"/>
      <c r="C12" s="268"/>
      <c r="D12" s="277" t="s">
        <v>295</v>
      </c>
      <c r="E12" s="278"/>
      <c r="F12" s="278"/>
      <c r="G12" s="278"/>
      <c r="H12" s="279"/>
      <c r="I12" s="5"/>
      <c r="J12" s="29"/>
      <c r="K12" s="29"/>
      <c r="L12" s="29"/>
      <c r="M12" s="29"/>
      <c r="N12" s="29"/>
      <c r="O12" s="29"/>
      <c r="P12" s="29"/>
      <c r="Q12" s="29"/>
      <c r="R12" s="29"/>
      <c r="S12" s="29"/>
      <c r="T12" s="29"/>
      <c r="U12" s="29"/>
      <c r="V12" s="29"/>
      <c r="W12" s="29"/>
      <c r="X12" s="29"/>
      <c r="Y12" s="29"/>
    </row>
    <row r="13" spans="1:25" s="1" customFormat="1" ht="16.5" customHeight="1" x14ac:dyDescent="0.25">
      <c r="A13" s="266" t="s">
        <v>9</v>
      </c>
      <c r="B13" s="267"/>
      <c r="C13" s="268"/>
      <c r="D13" s="295" t="s">
        <v>296</v>
      </c>
      <c r="E13" s="296"/>
      <c r="F13" s="296"/>
      <c r="G13" s="296"/>
      <c r="H13" s="297"/>
      <c r="I13" s="5"/>
      <c r="J13" s="29"/>
      <c r="K13" s="29"/>
      <c r="L13" s="29"/>
      <c r="M13" s="29"/>
      <c r="N13" s="29"/>
      <c r="O13" s="29"/>
      <c r="P13" s="29"/>
      <c r="Q13" s="29"/>
      <c r="R13" s="29"/>
      <c r="S13" s="29"/>
      <c r="T13" s="29"/>
      <c r="U13" s="29"/>
      <c r="V13" s="29"/>
      <c r="W13" s="29"/>
      <c r="X13" s="29"/>
      <c r="Y13" s="29"/>
    </row>
    <row r="14" spans="1:25" s="5" customFormat="1" ht="15.75" x14ac:dyDescent="0.25">
      <c r="A14" s="15"/>
      <c r="B14" s="15"/>
      <c r="C14" s="15"/>
      <c r="D14" s="15"/>
      <c r="E14" s="15"/>
      <c r="F14" s="15"/>
      <c r="G14" s="15"/>
      <c r="H14" s="15"/>
    </row>
    <row r="15" spans="1:25" s="1" customFormat="1" ht="19.5" customHeight="1" x14ac:dyDescent="0.25">
      <c r="A15" s="298" t="s">
        <v>98</v>
      </c>
      <c r="B15" s="272"/>
      <c r="C15" s="272"/>
      <c r="D15" s="272"/>
      <c r="E15" s="272"/>
      <c r="F15" s="272"/>
      <c r="G15" s="272"/>
      <c r="H15" s="273"/>
      <c r="I15" s="5"/>
      <c r="J15" s="29"/>
      <c r="K15" s="29"/>
      <c r="L15" s="29"/>
      <c r="M15" s="29"/>
      <c r="N15" s="29"/>
      <c r="O15" s="29"/>
      <c r="P15" s="29"/>
      <c r="Q15" s="29"/>
      <c r="R15" s="29"/>
      <c r="S15" s="29"/>
      <c r="T15" s="29"/>
      <c r="U15" s="29"/>
      <c r="V15" s="29"/>
      <c r="W15" s="29"/>
      <c r="X15" s="29"/>
      <c r="Y15" s="29"/>
    </row>
    <row r="16" spans="1:25" s="5" customFormat="1" ht="15" customHeight="1" x14ac:dyDescent="0.25">
      <c r="A16" s="15"/>
      <c r="B16" s="15"/>
      <c r="C16" s="15"/>
      <c r="D16" s="15"/>
      <c r="E16" s="15"/>
      <c r="F16" s="15"/>
      <c r="G16" s="15"/>
      <c r="H16" s="15"/>
    </row>
    <row r="17" spans="1:12" s="21" customFormat="1" ht="23.25" customHeight="1" x14ac:dyDescent="0.25">
      <c r="A17" s="34" t="s">
        <v>102</v>
      </c>
      <c r="B17" s="20"/>
      <c r="C17" s="20"/>
      <c r="D17" s="20"/>
      <c r="E17" s="20"/>
      <c r="F17" s="20"/>
      <c r="G17" s="20"/>
      <c r="H17" s="20"/>
      <c r="J17" s="120"/>
    </row>
    <row r="18" spans="1:12" s="5" customFormat="1" ht="23.25" customHeight="1" x14ac:dyDescent="0.25">
      <c r="A18" s="36" t="s">
        <v>48</v>
      </c>
      <c r="B18" s="31"/>
      <c r="C18" s="31" t="s">
        <v>74</v>
      </c>
      <c r="D18" s="37"/>
      <c r="E18" s="38"/>
      <c r="F18" s="15"/>
      <c r="G18" s="15"/>
      <c r="H18" s="15"/>
    </row>
    <row r="19" spans="1:12" s="5" customFormat="1" ht="23.25" customHeight="1" x14ac:dyDescent="0.25">
      <c r="A19" s="36" t="s">
        <v>49</v>
      </c>
      <c r="B19" s="31"/>
      <c r="C19" s="31" t="s">
        <v>75</v>
      </c>
      <c r="D19" s="37"/>
      <c r="E19" s="38"/>
      <c r="F19" s="15"/>
      <c r="G19" s="15"/>
      <c r="H19" s="15"/>
    </row>
    <row r="20" spans="1:12" s="5" customFormat="1" ht="23.25" customHeight="1" x14ac:dyDescent="0.25">
      <c r="A20" s="36" t="s">
        <v>84</v>
      </c>
      <c r="B20" s="31"/>
      <c r="C20" s="31" t="s">
        <v>225</v>
      </c>
      <c r="D20" s="37"/>
      <c r="E20" s="38"/>
      <c r="F20" s="15"/>
      <c r="G20" s="15"/>
      <c r="H20" s="15"/>
    </row>
    <row r="21" spans="1:12" s="5" customFormat="1" ht="23.25" customHeight="1" x14ac:dyDescent="0.25">
      <c r="A21" s="36" t="s">
        <v>85</v>
      </c>
      <c r="B21" s="31"/>
      <c r="C21" s="31" t="s">
        <v>76</v>
      </c>
      <c r="D21" s="37"/>
      <c r="E21" s="38"/>
      <c r="F21" s="15"/>
      <c r="G21" s="15"/>
      <c r="H21" s="15"/>
    </row>
    <row r="22" spans="1:12" s="5" customFormat="1" ht="23.25" customHeight="1" x14ac:dyDescent="0.25">
      <c r="A22" s="36" t="s">
        <v>86</v>
      </c>
      <c r="B22" s="31"/>
      <c r="C22" s="31" t="s">
        <v>77</v>
      </c>
      <c r="D22" s="37"/>
      <c r="E22" s="38"/>
      <c r="F22" s="15"/>
      <c r="G22" s="15"/>
      <c r="H22" s="15"/>
    </row>
    <row r="23" spans="1:12" s="5" customFormat="1" ht="23.25" customHeight="1" x14ac:dyDescent="0.25">
      <c r="A23" s="36" t="s">
        <v>87</v>
      </c>
      <c r="B23" s="31"/>
      <c r="C23" s="31" t="s">
        <v>78</v>
      </c>
      <c r="D23" s="37"/>
      <c r="E23" s="38"/>
      <c r="F23" s="15"/>
      <c r="G23" s="15"/>
      <c r="H23" s="15"/>
    </row>
    <row r="24" spans="1:12" s="5" customFormat="1" ht="23.25" customHeight="1" x14ac:dyDescent="0.25">
      <c r="A24" s="36" t="s">
        <v>88</v>
      </c>
      <c r="B24" s="31"/>
      <c r="C24" s="31" t="s">
        <v>79</v>
      </c>
      <c r="D24" s="37"/>
      <c r="E24" s="38"/>
      <c r="F24" s="15"/>
      <c r="G24" s="15"/>
      <c r="H24" s="15"/>
    </row>
    <row r="25" spans="1:12" s="5" customFormat="1" ht="23.25" customHeight="1" x14ac:dyDescent="0.25">
      <c r="A25" s="36" t="s">
        <v>89</v>
      </c>
      <c r="B25" s="31"/>
      <c r="C25" s="37" t="s">
        <v>80</v>
      </c>
      <c r="D25" s="37"/>
      <c r="E25" s="38"/>
      <c r="F25" s="15"/>
      <c r="G25" s="15"/>
      <c r="H25" s="15"/>
    </row>
    <row r="26" spans="1:12" s="6" customFormat="1" ht="23.25" customHeight="1" x14ac:dyDescent="0.25">
      <c r="A26" s="36" t="s">
        <v>90</v>
      </c>
      <c r="B26" s="37"/>
      <c r="C26" s="37" t="s">
        <v>81</v>
      </c>
      <c r="D26" s="37"/>
      <c r="E26" s="38"/>
      <c r="F26" s="32"/>
      <c r="G26" s="32"/>
      <c r="H26" s="32"/>
    </row>
    <row r="27" spans="1:12" s="5" customFormat="1" ht="23.25" customHeight="1" x14ac:dyDescent="0.25">
      <c r="A27" s="36" t="s">
        <v>91</v>
      </c>
      <c r="B27" s="37"/>
      <c r="C27" s="37" t="s">
        <v>82</v>
      </c>
      <c r="D27" s="37"/>
      <c r="E27" s="38"/>
      <c r="F27" s="15"/>
      <c r="G27" s="15"/>
      <c r="H27" s="15"/>
    </row>
    <row r="28" spans="1:12" s="5" customFormat="1" ht="23.25" customHeight="1" x14ac:dyDescent="0.25">
      <c r="A28" s="36" t="s">
        <v>92</v>
      </c>
      <c r="B28" s="37"/>
      <c r="C28" s="43" t="s">
        <v>103</v>
      </c>
      <c r="D28" s="37"/>
      <c r="E28" s="38"/>
      <c r="F28" s="15"/>
      <c r="G28" s="15"/>
      <c r="H28" s="15"/>
    </row>
    <row r="29" spans="1:12" s="5" customFormat="1" ht="23.25" customHeight="1" x14ac:dyDescent="0.25">
      <c r="A29" s="36" t="s">
        <v>93</v>
      </c>
      <c r="B29" s="37"/>
      <c r="C29" s="43" t="s">
        <v>230</v>
      </c>
      <c r="D29" s="37"/>
      <c r="E29" s="38"/>
      <c r="F29" s="15"/>
      <c r="G29" s="15"/>
      <c r="H29" s="15"/>
    </row>
    <row r="30" spans="1:12" s="5" customFormat="1" ht="23.25" customHeight="1" x14ac:dyDescent="0.25">
      <c r="A30" s="36" t="s">
        <v>95</v>
      </c>
      <c r="B30" s="37"/>
      <c r="C30" s="37" t="s">
        <v>83</v>
      </c>
      <c r="D30" s="37"/>
      <c r="E30" s="38"/>
      <c r="F30" s="15"/>
      <c r="G30" s="15"/>
      <c r="H30" s="15"/>
    </row>
    <row r="31" spans="1:12" s="5" customFormat="1" ht="23.25" customHeight="1" x14ac:dyDescent="0.25">
      <c r="A31" s="39"/>
      <c r="B31" s="40"/>
      <c r="C31" s="41" t="s">
        <v>94</v>
      </c>
      <c r="D31" s="38"/>
      <c r="E31" s="38"/>
      <c r="F31" s="38"/>
      <c r="G31" s="38"/>
      <c r="H31" s="38"/>
      <c r="I31" s="17"/>
      <c r="J31" s="17"/>
      <c r="K31" s="17"/>
      <c r="L31" s="17"/>
    </row>
    <row r="32" spans="1:12" s="5" customFormat="1" ht="23.25" customHeight="1" x14ac:dyDescent="0.25">
      <c r="A32" s="39"/>
      <c r="B32" s="15"/>
      <c r="C32" s="284"/>
      <c r="D32" s="285"/>
      <c r="E32" s="285"/>
      <c r="F32" s="285"/>
      <c r="G32" s="285"/>
      <c r="H32" s="286"/>
    </row>
    <row r="33" spans="1:13" s="5" customFormat="1" ht="23.25" customHeight="1" x14ac:dyDescent="0.25">
      <c r="A33" s="39"/>
      <c r="B33" s="15"/>
      <c r="C33" s="287"/>
      <c r="D33" s="288"/>
      <c r="E33" s="288"/>
      <c r="F33" s="288"/>
      <c r="G33" s="288"/>
      <c r="H33" s="289"/>
    </row>
    <row r="34" spans="1:13" s="5" customFormat="1" ht="23.25" customHeight="1" x14ac:dyDescent="0.25">
      <c r="A34" s="36" t="s">
        <v>96</v>
      </c>
      <c r="B34" s="31"/>
      <c r="C34" s="31" t="s">
        <v>226</v>
      </c>
      <c r="D34" s="37"/>
      <c r="E34" s="37"/>
      <c r="F34" s="37"/>
      <c r="G34" s="37"/>
      <c r="H34" s="37"/>
      <c r="I34" s="18"/>
      <c r="J34" s="18"/>
      <c r="K34" s="18"/>
      <c r="L34" s="18"/>
      <c r="M34" s="18"/>
    </row>
    <row r="35" spans="1:13" s="5" customFormat="1" ht="23.25" customHeight="1" x14ac:dyDescent="0.25">
      <c r="A35" s="42"/>
      <c r="B35" s="40"/>
      <c r="C35" s="41" t="s">
        <v>94</v>
      </c>
      <c r="D35" s="38"/>
      <c r="E35" s="38"/>
      <c r="F35" s="38"/>
      <c r="G35" s="38"/>
      <c r="H35" s="38"/>
      <c r="I35" s="18"/>
      <c r="J35" s="18"/>
      <c r="K35" s="18"/>
      <c r="L35" s="18"/>
      <c r="M35" s="18"/>
    </row>
    <row r="36" spans="1:13" s="5" customFormat="1" ht="23.25" customHeight="1" x14ac:dyDescent="0.25">
      <c r="A36" s="42"/>
      <c r="B36" s="32"/>
      <c r="C36" s="284"/>
      <c r="D36" s="285"/>
      <c r="E36" s="285"/>
      <c r="F36" s="285"/>
      <c r="G36" s="285"/>
      <c r="H36" s="286"/>
    </row>
    <row r="37" spans="1:13" s="5" customFormat="1" ht="23.25" customHeight="1" x14ac:dyDescent="0.25">
      <c r="A37" s="42"/>
      <c r="B37" s="32"/>
      <c r="C37" s="287"/>
      <c r="D37" s="288"/>
      <c r="E37" s="288"/>
      <c r="F37" s="288"/>
      <c r="G37" s="288"/>
      <c r="H37" s="289"/>
    </row>
    <row r="38" spans="1:13" s="5" customFormat="1" ht="15.75" x14ac:dyDescent="0.25">
      <c r="A38" s="15"/>
      <c r="B38" s="15"/>
      <c r="C38" s="15"/>
      <c r="D38" s="15"/>
      <c r="E38" s="15"/>
      <c r="F38" s="15"/>
      <c r="G38" s="15"/>
      <c r="H38" s="15"/>
    </row>
    <row r="39" spans="1:13" s="5" customFormat="1" ht="15.75" x14ac:dyDescent="0.25">
      <c r="A39" s="35" t="s">
        <v>101</v>
      </c>
      <c r="B39" s="15"/>
      <c r="C39" s="15"/>
      <c r="D39" s="15"/>
      <c r="E39" s="32"/>
      <c r="F39" s="15"/>
      <c r="G39" s="15"/>
      <c r="H39" s="15"/>
    </row>
    <row r="40" spans="1:13" s="5" customFormat="1" ht="15.75" x14ac:dyDescent="0.25">
      <c r="A40" s="15"/>
      <c r="B40" s="15" t="s">
        <v>4</v>
      </c>
      <c r="D40" s="157" t="s">
        <v>297</v>
      </c>
      <c r="E40" s="15"/>
      <c r="F40" s="15"/>
      <c r="G40" s="15"/>
      <c r="H40" s="15"/>
    </row>
    <row r="41" spans="1:13" s="5" customFormat="1" ht="15.75" x14ac:dyDescent="0.25">
      <c r="A41" s="15"/>
      <c r="B41" s="15" t="s">
        <v>43</v>
      </c>
      <c r="D41" s="157" t="s">
        <v>297</v>
      </c>
      <c r="E41" s="15"/>
      <c r="F41" s="15"/>
      <c r="G41" s="15"/>
      <c r="H41" s="15"/>
    </row>
    <row r="42" spans="1:13" s="5" customFormat="1" ht="15.75" x14ac:dyDescent="0.25">
      <c r="A42" s="15"/>
      <c r="B42" s="15"/>
      <c r="C42" s="15"/>
      <c r="D42" s="15"/>
      <c r="E42" s="15"/>
      <c r="F42" s="15"/>
      <c r="G42" s="15"/>
      <c r="H42" s="15"/>
    </row>
    <row r="43" spans="1:13" s="5" customFormat="1" ht="15.75" x14ac:dyDescent="0.25">
      <c r="A43" s="35" t="s">
        <v>100</v>
      </c>
      <c r="B43" s="30"/>
      <c r="C43" s="30"/>
      <c r="D43" s="15"/>
      <c r="E43" s="15"/>
      <c r="F43" s="15"/>
      <c r="G43" s="15"/>
      <c r="H43" s="15"/>
    </row>
    <row r="44" spans="1:13" s="5" customFormat="1" ht="15.75" x14ac:dyDescent="0.25">
      <c r="A44" s="15"/>
      <c r="B44" s="31" t="s">
        <v>50</v>
      </c>
      <c r="D44" s="158">
        <v>0</v>
      </c>
      <c r="E44" s="15"/>
      <c r="F44" s="15"/>
      <c r="G44" s="15"/>
      <c r="H44" s="15"/>
    </row>
    <row r="45" spans="1:13" s="5" customFormat="1" ht="15.75" x14ac:dyDescent="0.25">
      <c r="A45" s="15"/>
      <c r="B45" s="31" t="s">
        <v>51</v>
      </c>
      <c r="D45" s="158">
        <v>1</v>
      </c>
      <c r="E45" s="15"/>
      <c r="F45" s="15"/>
      <c r="G45" s="15"/>
      <c r="H45" s="15"/>
    </row>
    <row r="46" spans="1:13" s="5" customFormat="1" ht="15.75" x14ac:dyDescent="0.25">
      <c r="A46" s="15"/>
      <c r="B46" s="31" t="s">
        <v>99</v>
      </c>
      <c r="D46" s="159">
        <v>0</v>
      </c>
      <c r="E46" s="15"/>
      <c r="F46" s="15"/>
      <c r="G46" s="15"/>
      <c r="H46" s="15"/>
    </row>
    <row r="47" spans="1:13" s="5" customFormat="1" ht="15.75" x14ac:dyDescent="0.25">
      <c r="A47" s="15"/>
      <c r="B47" s="31" t="s">
        <v>52</v>
      </c>
      <c r="D47" s="159">
        <f>SUM(D44:D46)</f>
        <v>1</v>
      </c>
      <c r="E47" s="15"/>
      <c r="F47" s="15"/>
      <c r="G47" s="15"/>
      <c r="H47" s="15"/>
    </row>
    <row r="48" spans="1:13" s="5" customFormat="1" ht="15.75" x14ac:dyDescent="0.25">
      <c r="A48" s="15"/>
      <c r="B48" s="15"/>
      <c r="C48" s="15"/>
      <c r="D48" s="15"/>
      <c r="E48" s="15"/>
      <c r="F48" s="15"/>
      <c r="G48" s="15"/>
      <c r="H48" s="15"/>
    </row>
    <row r="49" spans="1:8" s="5" customFormat="1" ht="15.75" x14ac:dyDescent="0.25">
      <c r="A49" s="15"/>
      <c r="B49" s="15"/>
      <c r="C49" s="15"/>
      <c r="D49" s="15"/>
      <c r="E49" s="15"/>
      <c r="F49" s="15"/>
      <c r="G49" s="15"/>
      <c r="H49" s="15"/>
    </row>
    <row r="50" spans="1:8" s="5" customFormat="1" ht="15.75" x14ac:dyDescent="0.25">
      <c r="A50" s="15"/>
      <c r="B50" s="15"/>
      <c r="C50" s="15"/>
      <c r="D50" s="15"/>
      <c r="E50" s="15"/>
      <c r="F50" s="15"/>
      <c r="G50" s="15"/>
      <c r="H50" s="15"/>
    </row>
    <row r="51" spans="1:8" s="5" customFormat="1" x14ac:dyDescent="0.25"/>
    <row r="52" spans="1:8" s="5" customFormat="1" x14ac:dyDescent="0.25"/>
    <row r="53" spans="1:8" s="5" customFormat="1" x14ac:dyDescent="0.25"/>
    <row r="54" spans="1:8" s="5" customFormat="1" x14ac:dyDescent="0.25"/>
    <row r="55" spans="1:8" s="5" customFormat="1" x14ac:dyDescent="0.25"/>
    <row r="56" spans="1:8" s="5" customFormat="1" x14ac:dyDescent="0.25"/>
    <row r="57" spans="1:8" s="5" customFormat="1" x14ac:dyDescent="0.25"/>
    <row r="58" spans="1:8" s="5" customFormat="1" x14ac:dyDescent="0.25"/>
    <row r="59" spans="1:8" s="5" customFormat="1" x14ac:dyDescent="0.25"/>
    <row r="60" spans="1:8" s="5" customFormat="1" x14ac:dyDescent="0.25"/>
    <row r="61" spans="1:8" s="5" customFormat="1" x14ac:dyDescent="0.25"/>
    <row r="62" spans="1:8" s="5" customFormat="1" x14ac:dyDescent="0.25"/>
    <row r="63" spans="1:8" s="5" customFormat="1" x14ac:dyDescent="0.25"/>
    <row r="64" spans="1:8" s="5" customFormat="1" x14ac:dyDescent="0.25"/>
    <row r="65" s="5" customFormat="1" x14ac:dyDescent="0.25"/>
    <row r="66" s="5" customFormat="1" x14ac:dyDescent="0.25"/>
    <row r="67" s="5" customFormat="1" x14ac:dyDescent="0.25"/>
    <row r="68" s="5" customFormat="1" x14ac:dyDescent="0.25"/>
    <row r="69" s="5" customFormat="1" x14ac:dyDescent="0.25"/>
    <row r="70" s="5" customFormat="1" x14ac:dyDescent="0.25"/>
    <row r="71" s="5" customFormat="1" x14ac:dyDescent="0.25"/>
    <row r="72" s="5" customFormat="1" x14ac:dyDescent="0.25"/>
    <row r="73" s="5" customFormat="1" x14ac:dyDescent="0.25"/>
    <row r="74" s="5" customFormat="1" x14ac:dyDescent="0.25"/>
    <row r="75" s="5" customFormat="1" x14ac:dyDescent="0.25"/>
    <row r="76" s="5" customFormat="1" x14ac:dyDescent="0.25"/>
    <row r="77" s="5" customFormat="1" x14ac:dyDescent="0.25"/>
    <row r="78" s="5" customFormat="1" x14ac:dyDescent="0.25"/>
    <row r="79" s="5" customFormat="1" x14ac:dyDescent="0.25"/>
    <row r="80" s="5" customFormat="1" x14ac:dyDescent="0.25"/>
    <row r="81" s="5" customFormat="1" x14ac:dyDescent="0.25"/>
    <row r="82" s="5" customFormat="1" x14ac:dyDescent="0.25"/>
    <row r="83" s="5" customFormat="1" x14ac:dyDescent="0.25"/>
    <row r="84" s="5" customFormat="1" x14ac:dyDescent="0.25"/>
    <row r="85" s="5" customFormat="1" x14ac:dyDescent="0.25"/>
    <row r="86" s="5" customFormat="1" x14ac:dyDescent="0.25"/>
    <row r="87" s="5" customFormat="1" x14ac:dyDescent="0.25"/>
    <row r="88" s="5" customFormat="1" x14ac:dyDescent="0.25"/>
    <row r="89" s="5" customFormat="1" x14ac:dyDescent="0.25"/>
    <row r="90" s="5" customFormat="1" x14ac:dyDescent="0.25"/>
    <row r="91" s="5" customFormat="1" x14ac:dyDescent="0.25"/>
    <row r="92" s="5" customFormat="1" x14ac:dyDescent="0.25"/>
    <row r="93" s="5" customFormat="1" x14ac:dyDescent="0.25"/>
    <row r="94" s="5" customFormat="1" x14ac:dyDescent="0.25"/>
    <row r="95" s="5" customFormat="1" x14ac:dyDescent="0.25"/>
    <row r="96" s="5" customFormat="1" x14ac:dyDescent="0.25"/>
    <row r="97" s="5" customFormat="1" x14ac:dyDescent="0.25"/>
    <row r="98" s="5" customFormat="1" x14ac:dyDescent="0.25"/>
    <row r="99" s="5" customFormat="1" x14ac:dyDescent="0.25"/>
    <row r="100" s="5" customFormat="1" x14ac:dyDescent="0.25"/>
    <row r="101" s="5" customFormat="1" x14ac:dyDescent="0.25"/>
    <row r="102" s="5" customFormat="1" x14ac:dyDescent="0.25"/>
    <row r="103" s="5" customFormat="1" x14ac:dyDescent="0.25"/>
    <row r="104" s="5" customFormat="1" x14ac:dyDescent="0.25"/>
    <row r="105" s="5" customFormat="1" x14ac:dyDescent="0.25"/>
    <row r="106" s="5" customFormat="1" x14ac:dyDescent="0.25"/>
    <row r="107" s="5" customFormat="1" x14ac:dyDescent="0.25"/>
    <row r="108" s="5" customFormat="1" x14ac:dyDescent="0.25"/>
    <row r="109" s="5" customFormat="1" x14ac:dyDescent="0.25"/>
    <row r="110" s="5" customFormat="1" x14ac:dyDescent="0.25"/>
    <row r="111" s="5" customFormat="1" ht="15" customHeight="1" x14ac:dyDescent="0.25"/>
    <row r="112" s="5" customFormat="1" x14ac:dyDescent="0.25"/>
    <row r="113" s="5" customFormat="1" x14ac:dyDescent="0.25"/>
    <row r="114" s="5" customFormat="1" x14ac:dyDescent="0.25"/>
    <row r="115" s="5" customFormat="1" x14ac:dyDescent="0.25"/>
    <row r="116" s="5" customFormat="1" x14ac:dyDescent="0.25"/>
    <row r="117" s="5" customFormat="1" x14ac:dyDescent="0.25"/>
    <row r="118" s="5" customFormat="1" x14ac:dyDescent="0.25"/>
    <row r="119" s="5" customFormat="1" x14ac:dyDescent="0.25"/>
    <row r="120" s="5" customFormat="1" x14ac:dyDescent="0.25"/>
    <row r="121" s="5" customFormat="1" x14ac:dyDescent="0.25"/>
    <row r="122" s="5" customFormat="1" x14ac:dyDescent="0.25"/>
    <row r="123" s="5" customFormat="1" x14ac:dyDescent="0.25"/>
    <row r="124" s="5" customFormat="1" x14ac:dyDescent="0.25"/>
    <row r="125" s="5" customFormat="1" x14ac:dyDescent="0.25"/>
    <row r="126" s="5" customFormat="1" x14ac:dyDescent="0.25"/>
    <row r="127" s="5" customFormat="1" x14ac:dyDescent="0.25"/>
    <row r="128" s="5" customFormat="1" x14ac:dyDescent="0.25"/>
    <row r="129" s="5" customFormat="1" x14ac:dyDescent="0.25"/>
    <row r="130" s="5" customFormat="1" x14ac:dyDescent="0.25"/>
    <row r="131" s="5" customFormat="1" x14ac:dyDescent="0.25"/>
    <row r="132" s="5" customFormat="1" x14ac:dyDescent="0.25"/>
    <row r="133" s="5" customFormat="1" x14ac:dyDescent="0.25"/>
    <row r="134" s="5" customFormat="1" ht="14.25" customHeight="1" x14ac:dyDescent="0.25"/>
    <row r="135" s="5" customFormat="1" x14ac:dyDescent="0.25"/>
    <row r="136" s="5" customFormat="1" x14ac:dyDescent="0.25"/>
    <row r="137" s="5" customFormat="1" x14ac:dyDescent="0.25"/>
    <row r="138" s="5" customFormat="1" x14ac:dyDescent="0.25"/>
    <row r="139" s="5" customFormat="1" x14ac:dyDescent="0.25"/>
    <row r="140" s="5" customFormat="1" x14ac:dyDescent="0.25"/>
    <row r="141" s="5" customFormat="1" x14ac:dyDescent="0.25"/>
    <row r="142" s="5" customFormat="1" x14ac:dyDescent="0.25"/>
    <row r="143" s="5" customFormat="1" x14ac:dyDescent="0.25"/>
    <row r="144" s="5" customFormat="1" x14ac:dyDescent="0.25"/>
    <row r="145" s="5" customFormat="1" x14ac:dyDescent="0.25"/>
    <row r="146" s="5" customFormat="1" x14ac:dyDescent="0.25"/>
    <row r="147" s="5" customFormat="1" x14ac:dyDescent="0.25"/>
    <row r="148" s="5" customFormat="1" x14ac:dyDescent="0.25"/>
    <row r="149" s="5" customFormat="1" x14ac:dyDescent="0.25"/>
    <row r="150" s="5" customFormat="1" x14ac:dyDescent="0.25"/>
    <row r="151" s="5" customFormat="1" x14ac:dyDescent="0.25"/>
    <row r="152" s="5" customFormat="1" x14ac:dyDescent="0.25"/>
    <row r="153" s="5" customFormat="1" x14ac:dyDescent="0.25"/>
    <row r="154" s="5" customFormat="1" x14ac:dyDescent="0.25"/>
    <row r="155" s="5" customFormat="1" x14ac:dyDescent="0.25"/>
    <row r="156" s="5" customFormat="1" x14ac:dyDescent="0.25"/>
    <row r="157" s="5" customFormat="1" x14ac:dyDescent="0.25"/>
    <row r="158" s="5" customFormat="1" x14ac:dyDescent="0.25"/>
    <row r="159" s="5" customFormat="1" x14ac:dyDescent="0.25"/>
    <row r="160" s="5" customFormat="1" x14ac:dyDescent="0.25"/>
    <row r="161" s="5" customFormat="1" x14ac:dyDescent="0.25"/>
    <row r="162" s="5" customFormat="1" ht="15" customHeight="1" x14ac:dyDescent="0.25"/>
    <row r="163" s="5" customFormat="1" x14ac:dyDescent="0.25"/>
    <row r="164" s="5" customFormat="1" x14ac:dyDescent="0.25"/>
    <row r="165" s="5" customFormat="1" x14ac:dyDescent="0.25"/>
    <row r="166" s="5" customFormat="1" ht="15" customHeight="1" x14ac:dyDescent="0.25"/>
    <row r="167" s="5" customFormat="1" x14ac:dyDescent="0.25"/>
    <row r="168" s="5" customFormat="1" x14ac:dyDescent="0.25"/>
    <row r="169" s="5" customFormat="1" x14ac:dyDescent="0.25"/>
    <row r="170" s="5" customFormat="1" ht="15" customHeight="1" x14ac:dyDescent="0.25"/>
    <row r="171" s="5" customFormat="1" x14ac:dyDescent="0.25"/>
    <row r="172" s="5" customFormat="1" x14ac:dyDescent="0.25"/>
    <row r="173" s="5" customFormat="1" x14ac:dyDescent="0.25"/>
    <row r="174" s="5" customFormat="1" x14ac:dyDescent="0.25"/>
    <row r="175" s="5" customFormat="1" x14ac:dyDescent="0.25"/>
    <row r="176" s="5" customFormat="1" x14ac:dyDescent="0.25"/>
    <row r="177" s="5" customFormat="1" x14ac:dyDescent="0.25"/>
    <row r="178" s="5" customFormat="1" x14ac:dyDescent="0.25"/>
    <row r="179" s="5" customFormat="1" x14ac:dyDescent="0.25"/>
    <row r="180" s="5" customFormat="1" x14ac:dyDescent="0.25"/>
    <row r="181" s="5" customFormat="1" x14ac:dyDescent="0.25"/>
    <row r="182" s="5" customFormat="1" x14ac:dyDescent="0.25"/>
    <row r="183" s="5" customFormat="1" x14ac:dyDescent="0.25"/>
    <row r="184" s="5" customFormat="1" x14ac:dyDescent="0.25"/>
    <row r="185" s="5" customFormat="1" x14ac:dyDescent="0.25"/>
    <row r="186" s="5" customFormat="1" x14ac:dyDescent="0.25"/>
    <row r="187" s="5" customFormat="1" x14ac:dyDescent="0.25"/>
    <row r="188" s="5" customFormat="1" x14ac:dyDescent="0.25"/>
    <row r="189" s="5" customFormat="1" x14ac:dyDescent="0.25"/>
    <row r="190" s="5" customFormat="1" x14ac:dyDescent="0.25"/>
    <row r="191" s="5" customFormat="1" x14ac:dyDescent="0.25"/>
    <row r="192" s="5" customFormat="1" x14ac:dyDescent="0.25"/>
    <row r="193" s="5" customFormat="1" x14ac:dyDescent="0.25"/>
    <row r="194" s="5" customFormat="1" x14ac:dyDescent="0.25"/>
    <row r="195" s="5" customFormat="1" x14ac:dyDescent="0.25"/>
    <row r="196" s="5" customFormat="1" x14ac:dyDescent="0.25"/>
    <row r="197" s="5" customFormat="1" x14ac:dyDescent="0.25"/>
    <row r="198" s="5" customFormat="1" x14ac:dyDescent="0.25"/>
    <row r="199" s="5" customFormat="1" x14ac:dyDescent="0.25"/>
    <row r="200" s="5" customFormat="1" ht="14.25" customHeight="1" x14ac:dyDescent="0.25"/>
    <row r="201" s="5" customFormat="1" ht="14.25" customHeight="1" x14ac:dyDescent="0.25"/>
    <row r="202" s="5" customFormat="1" ht="14.25" customHeight="1" x14ac:dyDescent="0.25"/>
    <row r="203" s="5" customFormat="1" ht="14.25" customHeight="1" x14ac:dyDescent="0.25"/>
    <row r="204" s="5" customFormat="1" ht="14.25" customHeight="1" x14ac:dyDescent="0.25"/>
    <row r="205" s="5" customFormat="1" ht="14.25" customHeight="1" x14ac:dyDescent="0.25"/>
    <row r="206" s="5" customFormat="1" ht="14.25" customHeight="1" x14ac:dyDescent="0.25"/>
    <row r="207" s="5" customFormat="1" ht="14.25" customHeight="1" x14ac:dyDescent="0.25"/>
    <row r="208" s="5" customFormat="1" ht="14.25" customHeight="1" x14ac:dyDescent="0.25"/>
    <row r="209" s="5" customFormat="1" ht="14.25" customHeight="1" x14ac:dyDescent="0.25"/>
    <row r="210" ht="14.25" customHeight="1" x14ac:dyDescent="0.25"/>
    <row r="211" ht="14.25" customHeight="1" x14ac:dyDescent="0.25"/>
  </sheetData>
  <mergeCells count="31">
    <mergeCell ref="C36:H37"/>
    <mergeCell ref="D9:H9"/>
    <mergeCell ref="D8:H8"/>
    <mergeCell ref="D13:H13"/>
    <mergeCell ref="D12:H12"/>
    <mergeCell ref="D11:H11"/>
    <mergeCell ref="D10:H10"/>
    <mergeCell ref="A15:H15"/>
    <mergeCell ref="I4:K4"/>
    <mergeCell ref="I6:K6"/>
    <mergeCell ref="I7:K7"/>
    <mergeCell ref="I8:K8"/>
    <mergeCell ref="C32:H33"/>
    <mergeCell ref="I5:M5"/>
    <mergeCell ref="D5:H5"/>
    <mergeCell ref="A5:C5"/>
    <mergeCell ref="A1:H1"/>
    <mergeCell ref="A4:C4"/>
    <mergeCell ref="A3:C3"/>
    <mergeCell ref="A13:C13"/>
    <mergeCell ref="A12:C12"/>
    <mergeCell ref="A11:C11"/>
    <mergeCell ref="A10:C10"/>
    <mergeCell ref="A9:C9"/>
    <mergeCell ref="A8:C8"/>
    <mergeCell ref="A6:C6"/>
    <mergeCell ref="A2:H2"/>
    <mergeCell ref="D7:H7"/>
    <mergeCell ref="D6:H6"/>
    <mergeCell ref="D4:H4"/>
    <mergeCell ref="D3:H3"/>
  </mergeCells>
  <hyperlinks>
    <hyperlink ref="D13" r:id="rId1"/>
  </hyperlinks>
  <pageMargins left="0.7" right="0.7" top="0.75" bottom="0.75" header="0.3" footer="0.3"/>
  <pageSetup scale="58" orientation="portrait" verticalDpi="1200" r:id="rId2"/>
  <colBreaks count="1" manualBreakCount="1">
    <brk id="9" max="63" man="1"/>
  </colBreaks>
  <drawing r:id="rId3"/>
  <legacyDrawing r:id="rId4"/>
  <mc:AlternateContent xmlns:mc="http://schemas.openxmlformats.org/markup-compatibility/2006">
    <mc:Choice Requires="x14">
      <controls>
        <mc:AlternateContent xmlns:mc="http://schemas.openxmlformats.org/markup-compatibility/2006">
          <mc:Choice Requires="x14">
            <control shapeId="3100" r:id="rId5" name="Check Box 28">
              <controlPr defaultSize="0" autoFill="0" autoLine="0" autoPict="0">
                <anchor moveWithCells="1">
                  <from>
                    <xdr:col>0</xdr:col>
                    <xdr:colOff>295275</xdr:colOff>
                    <xdr:row>17</xdr:row>
                    <xdr:rowOff>0</xdr:rowOff>
                  </from>
                  <to>
                    <xdr:col>0</xdr:col>
                    <xdr:colOff>485775</xdr:colOff>
                    <xdr:row>18</xdr:row>
                    <xdr:rowOff>0</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0</xdr:col>
                    <xdr:colOff>295275</xdr:colOff>
                    <xdr:row>18</xdr:row>
                    <xdr:rowOff>0</xdr:rowOff>
                  </from>
                  <to>
                    <xdr:col>0</xdr:col>
                    <xdr:colOff>485775</xdr:colOff>
                    <xdr:row>19</xdr:row>
                    <xdr:rowOff>0</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0</xdr:col>
                    <xdr:colOff>295275</xdr:colOff>
                    <xdr:row>19</xdr:row>
                    <xdr:rowOff>0</xdr:rowOff>
                  </from>
                  <to>
                    <xdr:col>0</xdr:col>
                    <xdr:colOff>485775</xdr:colOff>
                    <xdr:row>20</xdr:row>
                    <xdr:rowOff>0</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0</xdr:col>
                    <xdr:colOff>295275</xdr:colOff>
                    <xdr:row>20</xdr:row>
                    <xdr:rowOff>0</xdr:rowOff>
                  </from>
                  <to>
                    <xdr:col>0</xdr:col>
                    <xdr:colOff>485775</xdr:colOff>
                    <xdr:row>21</xdr:row>
                    <xdr:rowOff>0</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0</xdr:col>
                    <xdr:colOff>295275</xdr:colOff>
                    <xdr:row>21</xdr:row>
                    <xdr:rowOff>0</xdr:rowOff>
                  </from>
                  <to>
                    <xdr:col>0</xdr:col>
                    <xdr:colOff>485775</xdr:colOff>
                    <xdr:row>22</xdr:row>
                    <xdr:rowOff>0</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0</xdr:col>
                    <xdr:colOff>295275</xdr:colOff>
                    <xdr:row>22</xdr:row>
                    <xdr:rowOff>0</xdr:rowOff>
                  </from>
                  <to>
                    <xdr:col>0</xdr:col>
                    <xdr:colOff>485775</xdr:colOff>
                    <xdr:row>23</xdr:row>
                    <xdr:rowOff>0</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0</xdr:col>
                    <xdr:colOff>295275</xdr:colOff>
                    <xdr:row>23</xdr:row>
                    <xdr:rowOff>0</xdr:rowOff>
                  </from>
                  <to>
                    <xdr:col>0</xdr:col>
                    <xdr:colOff>485775</xdr:colOff>
                    <xdr:row>24</xdr:row>
                    <xdr:rowOff>0</xdr:rowOff>
                  </to>
                </anchor>
              </controlPr>
            </control>
          </mc:Choice>
        </mc:AlternateContent>
        <mc:AlternateContent xmlns:mc="http://schemas.openxmlformats.org/markup-compatibility/2006">
          <mc:Choice Requires="x14">
            <control shapeId="3107" r:id="rId12" name="Check Box 35">
              <controlPr defaultSize="0" autoFill="0" autoLine="0" autoPict="0">
                <anchor moveWithCells="1">
                  <from>
                    <xdr:col>0</xdr:col>
                    <xdr:colOff>295275</xdr:colOff>
                    <xdr:row>24</xdr:row>
                    <xdr:rowOff>0</xdr:rowOff>
                  </from>
                  <to>
                    <xdr:col>0</xdr:col>
                    <xdr:colOff>485775</xdr:colOff>
                    <xdr:row>25</xdr:row>
                    <xdr:rowOff>0</xdr:rowOff>
                  </to>
                </anchor>
              </controlPr>
            </control>
          </mc:Choice>
        </mc:AlternateContent>
        <mc:AlternateContent xmlns:mc="http://schemas.openxmlformats.org/markup-compatibility/2006">
          <mc:Choice Requires="x14">
            <control shapeId="3108" r:id="rId13" name="Check Box 36">
              <controlPr defaultSize="0" autoFill="0" autoLine="0" autoPict="0">
                <anchor moveWithCells="1">
                  <from>
                    <xdr:col>0</xdr:col>
                    <xdr:colOff>295275</xdr:colOff>
                    <xdr:row>25</xdr:row>
                    <xdr:rowOff>0</xdr:rowOff>
                  </from>
                  <to>
                    <xdr:col>0</xdr:col>
                    <xdr:colOff>485775</xdr:colOff>
                    <xdr:row>26</xdr:row>
                    <xdr:rowOff>0</xdr:rowOff>
                  </to>
                </anchor>
              </controlPr>
            </control>
          </mc:Choice>
        </mc:AlternateContent>
        <mc:AlternateContent xmlns:mc="http://schemas.openxmlformats.org/markup-compatibility/2006">
          <mc:Choice Requires="x14">
            <control shapeId="3109" r:id="rId14" name="Check Box 37">
              <controlPr defaultSize="0" autoFill="0" autoLine="0" autoPict="0">
                <anchor moveWithCells="1">
                  <from>
                    <xdr:col>0</xdr:col>
                    <xdr:colOff>295275</xdr:colOff>
                    <xdr:row>26</xdr:row>
                    <xdr:rowOff>0</xdr:rowOff>
                  </from>
                  <to>
                    <xdr:col>0</xdr:col>
                    <xdr:colOff>485775</xdr:colOff>
                    <xdr:row>27</xdr:row>
                    <xdr:rowOff>0</xdr:rowOff>
                  </to>
                </anchor>
              </controlPr>
            </control>
          </mc:Choice>
        </mc:AlternateContent>
        <mc:AlternateContent xmlns:mc="http://schemas.openxmlformats.org/markup-compatibility/2006">
          <mc:Choice Requires="x14">
            <control shapeId="3110" r:id="rId15" name="Check Box 38">
              <controlPr defaultSize="0" autoFill="0" autoLine="0" autoPict="0">
                <anchor moveWithCells="1">
                  <from>
                    <xdr:col>0</xdr:col>
                    <xdr:colOff>295275</xdr:colOff>
                    <xdr:row>27</xdr:row>
                    <xdr:rowOff>0</xdr:rowOff>
                  </from>
                  <to>
                    <xdr:col>0</xdr:col>
                    <xdr:colOff>485775</xdr:colOff>
                    <xdr:row>28</xdr:row>
                    <xdr:rowOff>0</xdr:rowOff>
                  </to>
                </anchor>
              </controlPr>
            </control>
          </mc:Choice>
        </mc:AlternateContent>
        <mc:AlternateContent xmlns:mc="http://schemas.openxmlformats.org/markup-compatibility/2006">
          <mc:Choice Requires="x14">
            <control shapeId="3111" r:id="rId16" name="Check Box 39">
              <controlPr defaultSize="0" autoFill="0" autoLine="0" autoPict="0">
                <anchor moveWithCells="1">
                  <from>
                    <xdr:col>0</xdr:col>
                    <xdr:colOff>295275</xdr:colOff>
                    <xdr:row>29</xdr:row>
                    <xdr:rowOff>0</xdr:rowOff>
                  </from>
                  <to>
                    <xdr:col>0</xdr:col>
                    <xdr:colOff>485775</xdr:colOff>
                    <xdr:row>30</xdr:row>
                    <xdr:rowOff>0</xdr:rowOff>
                  </to>
                </anchor>
              </controlPr>
            </control>
          </mc:Choice>
        </mc:AlternateContent>
        <mc:AlternateContent xmlns:mc="http://schemas.openxmlformats.org/markup-compatibility/2006">
          <mc:Choice Requires="x14">
            <control shapeId="3112" r:id="rId17" name="Check Box 40">
              <controlPr defaultSize="0" autoFill="0" autoLine="0" autoPict="0">
                <anchor moveWithCells="1">
                  <from>
                    <xdr:col>0</xdr:col>
                    <xdr:colOff>295275</xdr:colOff>
                    <xdr:row>33</xdr:row>
                    <xdr:rowOff>0</xdr:rowOff>
                  </from>
                  <to>
                    <xdr:col>0</xdr:col>
                    <xdr:colOff>485775</xdr:colOff>
                    <xdr:row>34</xdr:row>
                    <xdr:rowOff>0</xdr:rowOff>
                  </to>
                </anchor>
              </controlPr>
            </control>
          </mc:Choice>
        </mc:AlternateContent>
        <mc:AlternateContent xmlns:mc="http://schemas.openxmlformats.org/markup-compatibility/2006">
          <mc:Choice Requires="x14">
            <control shapeId="3114" r:id="rId18" name="Check Box 42">
              <controlPr defaultSize="0" autoFill="0" autoLine="0" autoPict="0">
                <anchor moveWithCells="1">
                  <from>
                    <xdr:col>0</xdr:col>
                    <xdr:colOff>295275</xdr:colOff>
                    <xdr:row>28</xdr:row>
                    <xdr:rowOff>0</xdr:rowOff>
                  </from>
                  <to>
                    <xdr:col>0</xdr:col>
                    <xdr:colOff>485775</xdr:colOff>
                    <xdr:row>29</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2"/>
  <sheetViews>
    <sheetView topLeftCell="A10" zoomScaleNormal="100" workbookViewId="0">
      <selection activeCell="E53" sqref="E53"/>
    </sheetView>
  </sheetViews>
  <sheetFormatPr defaultColWidth="9.140625" defaultRowHeight="15" x14ac:dyDescent="0.25"/>
  <cols>
    <col min="1" max="1" width="19.5703125" style="80" customWidth="1"/>
    <col min="2" max="4" width="13.5703125" style="80" customWidth="1"/>
    <col min="5" max="5" width="19.5703125" style="80" customWidth="1"/>
    <col min="6" max="8" width="13.5703125" style="80" customWidth="1"/>
    <col min="9" max="16384" width="9.140625" style="80"/>
  </cols>
  <sheetData>
    <row r="1" spans="1:13" s="5" customFormat="1" ht="51" customHeight="1" x14ac:dyDescent="0.25">
      <c r="A1" s="265" t="s">
        <v>65</v>
      </c>
      <c r="B1" s="265"/>
      <c r="C1" s="265"/>
      <c r="D1" s="265"/>
      <c r="E1" s="265"/>
      <c r="F1" s="265"/>
      <c r="G1" s="265"/>
      <c r="H1" s="265"/>
      <c r="I1" s="4"/>
      <c r="K1" s="6"/>
      <c r="L1" s="6"/>
      <c r="M1" s="6"/>
    </row>
    <row r="2" spans="1:13" s="29" customFormat="1" ht="19.5" customHeight="1" x14ac:dyDescent="0.2">
      <c r="A2" s="298" t="s">
        <v>3</v>
      </c>
      <c r="B2" s="272"/>
      <c r="C2" s="272"/>
      <c r="D2" s="272"/>
      <c r="E2" s="272"/>
      <c r="F2" s="272"/>
      <c r="G2" s="272"/>
      <c r="H2" s="273"/>
      <c r="I2" s="28"/>
      <c r="J2" s="28"/>
    </row>
    <row r="3" spans="1:13" ht="15.75" x14ac:dyDescent="0.25">
      <c r="A3" s="22"/>
      <c r="B3" s="22"/>
      <c r="C3" s="22"/>
      <c r="D3" s="22"/>
      <c r="E3" s="22"/>
      <c r="F3" s="22"/>
      <c r="G3" s="22"/>
      <c r="H3" s="22"/>
    </row>
    <row r="4" spans="1:13" ht="15.75" x14ac:dyDescent="0.25">
      <c r="A4" s="324" t="s">
        <v>147</v>
      </c>
      <c r="B4" s="324"/>
      <c r="C4" s="324"/>
      <c r="D4" s="38" t="s">
        <v>123</v>
      </c>
      <c r="E4" s="38" t="s">
        <v>194</v>
      </c>
      <c r="F4" s="38"/>
      <c r="G4" s="38"/>
      <c r="H4" s="38"/>
    </row>
    <row r="5" spans="1:13" ht="15.75" x14ac:dyDescent="0.25">
      <c r="A5" s="22"/>
      <c r="B5" s="22"/>
      <c r="C5" s="22"/>
      <c r="D5" s="22"/>
      <c r="E5" s="22"/>
      <c r="F5" s="22"/>
      <c r="G5" s="22"/>
      <c r="H5" s="22"/>
    </row>
    <row r="6" spans="1:13" ht="15.75" x14ac:dyDescent="0.25">
      <c r="A6" s="22" t="s">
        <v>148</v>
      </c>
      <c r="B6" s="22"/>
      <c r="C6" s="22"/>
      <c r="D6" s="22"/>
      <c r="E6" s="307"/>
      <c r="F6" s="308"/>
      <c r="G6" s="58"/>
      <c r="H6" s="58"/>
    </row>
    <row r="7" spans="1:13" ht="15.75" x14ac:dyDescent="0.25">
      <c r="A7" s="22"/>
      <c r="B7" s="22"/>
      <c r="C7" s="22"/>
      <c r="D7" s="22"/>
      <c r="E7" s="22"/>
      <c r="F7" s="22"/>
      <c r="G7" s="22"/>
      <c r="H7" s="22"/>
    </row>
    <row r="8" spans="1:13" ht="15.75" x14ac:dyDescent="0.25">
      <c r="A8" s="22" t="s">
        <v>149</v>
      </c>
      <c r="B8" s="22"/>
      <c r="C8" s="22"/>
      <c r="D8" s="22"/>
      <c r="E8" s="22"/>
      <c r="F8" s="22"/>
      <c r="G8" s="22"/>
      <c r="H8" s="22"/>
    </row>
    <row r="9" spans="1:13" x14ac:dyDescent="0.25">
      <c r="A9" s="349"/>
      <c r="B9" s="350"/>
      <c r="C9" s="350"/>
      <c r="D9" s="350"/>
      <c r="E9" s="350"/>
      <c r="F9" s="350"/>
      <c r="G9" s="350"/>
      <c r="H9" s="351"/>
    </row>
    <row r="10" spans="1:13" x14ac:dyDescent="0.25">
      <c r="A10" s="352"/>
      <c r="B10" s="353"/>
      <c r="C10" s="353"/>
      <c r="D10" s="353"/>
      <c r="E10" s="353"/>
      <c r="F10" s="353"/>
      <c r="G10" s="353"/>
      <c r="H10" s="354"/>
    </row>
    <row r="11" spans="1:13" x14ac:dyDescent="0.25">
      <c r="A11" s="352"/>
      <c r="B11" s="353"/>
      <c r="C11" s="353"/>
      <c r="D11" s="353"/>
      <c r="E11" s="353"/>
      <c r="F11" s="353"/>
      <c r="G11" s="353"/>
      <c r="H11" s="354"/>
    </row>
    <row r="12" spans="1:13" x14ac:dyDescent="0.25">
      <c r="A12" s="355"/>
      <c r="B12" s="356"/>
      <c r="C12" s="356"/>
      <c r="D12" s="356"/>
      <c r="E12" s="356"/>
      <c r="F12" s="356"/>
      <c r="G12" s="356"/>
      <c r="H12" s="357"/>
    </row>
    <row r="13" spans="1:13" ht="15.75" x14ac:dyDescent="0.25">
      <c r="A13" s="22"/>
      <c r="B13" s="22"/>
      <c r="C13" s="22"/>
      <c r="D13" s="22"/>
      <c r="E13" s="22"/>
      <c r="F13" s="22"/>
      <c r="G13" s="22"/>
      <c r="H13" s="22"/>
    </row>
    <row r="14" spans="1:13" ht="15.75" x14ac:dyDescent="0.25">
      <c r="A14" s="38" t="s">
        <v>186</v>
      </c>
      <c r="B14" s="38"/>
      <c r="C14" s="38"/>
      <c r="D14" s="38"/>
      <c r="E14" s="307"/>
      <c r="F14" s="358"/>
      <c r="G14" s="358"/>
      <c r="H14" s="308"/>
    </row>
    <row r="15" spans="1:13" ht="15.75" x14ac:dyDescent="0.25">
      <c r="A15" s="65"/>
      <c r="B15" s="65"/>
      <c r="C15" s="65"/>
      <c r="D15" s="65"/>
      <c r="E15" s="65"/>
      <c r="F15" s="65"/>
      <c r="G15" s="65"/>
      <c r="H15" s="65"/>
    </row>
    <row r="16" spans="1:13" ht="15.75" x14ac:dyDescent="0.25">
      <c r="A16" s="324" t="s">
        <v>229</v>
      </c>
      <c r="B16" s="324"/>
      <c r="C16" s="324"/>
      <c r="D16" s="324"/>
      <c r="E16" s="324"/>
      <c r="F16" s="65"/>
      <c r="G16" s="65"/>
      <c r="H16" s="65"/>
    </row>
    <row r="17" spans="1:8" ht="15.75" customHeight="1" x14ac:dyDescent="0.25">
      <c r="A17" s="359"/>
      <c r="B17" s="360"/>
      <c r="C17" s="360"/>
      <c r="D17" s="360"/>
      <c r="E17" s="360"/>
      <c r="F17" s="360"/>
      <c r="G17" s="360"/>
      <c r="H17" s="361"/>
    </row>
    <row r="18" spans="1:8" ht="15.75" customHeight="1" x14ac:dyDescent="0.25">
      <c r="A18" s="362"/>
      <c r="B18" s="363"/>
      <c r="C18" s="363"/>
      <c r="D18" s="363"/>
      <c r="E18" s="363"/>
      <c r="F18" s="363"/>
      <c r="G18" s="363"/>
      <c r="H18" s="364"/>
    </row>
    <row r="19" spans="1:8" ht="15.75" customHeight="1" x14ac:dyDescent="0.25">
      <c r="A19" s="362"/>
      <c r="B19" s="363"/>
      <c r="C19" s="363"/>
      <c r="D19" s="363"/>
      <c r="E19" s="363"/>
      <c r="F19" s="363"/>
      <c r="G19" s="363"/>
      <c r="H19" s="364"/>
    </row>
    <row r="20" spans="1:8" ht="15.75" customHeight="1" x14ac:dyDescent="0.25">
      <c r="A20" s="365"/>
      <c r="B20" s="366"/>
      <c r="C20" s="366"/>
      <c r="D20" s="366"/>
      <c r="E20" s="366"/>
      <c r="F20" s="366"/>
      <c r="G20" s="366"/>
      <c r="H20" s="367"/>
    </row>
    <row r="21" spans="1:8" ht="15.75" x14ac:dyDescent="0.25">
      <c r="A21" s="22"/>
      <c r="B21" s="22"/>
      <c r="C21" s="22"/>
      <c r="D21" s="22"/>
      <c r="E21" s="22"/>
      <c r="F21" s="22"/>
      <c r="G21" s="22"/>
      <c r="H21" s="22"/>
    </row>
    <row r="22" spans="1:8" x14ac:dyDescent="0.25">
      <c r="A22" s="303" t="s">
        <v>193</v>
      </c>
      <c r="B22" s="303"/>
      <c r="C22" s="303"/>
      <c r="D22" s="303"/>
      <c r="E22" s="303"/>
      <c r="F22" s="303"/>
      <c r="G22" s="303"/>
      <c r="H22" s="303"/>
    </row>
    <row r="23" spans="1:8" x14ac:dyDescent="0.25">
      <c r="A23" s="303"/>
      <c r="B23" s="303"/>
      <c r="C23" s="303"/>
      <c r="D23" s="303"/>
      <c r="E23" s="303"/>
      <c r="F23" s="303"/>
      <c r="G23" s="303"/>
      <c r="H23" s="303"/>
    </row>
    <row r="24" spans="1:8" ht="15.75" x14ac:dyDescent="0.25">
      <c r="A24" s="22"/>
      <c r="B24" s="22"/>
      <c r="C24" s="22"/>
      <c r="D24" s="22"/>
      <c r="E24" s="22"/>
      <c r="F24" s="22"/>
      <c r="G24" s="22"/>
      <c r="H24" s="22"/>
    </row>
    <row r="25" spans="1:8" ht="15.75" x14ac:dyDescent="0.25">
      <c r="A25" s="336" t="s">
        <v>16</v>
      </c>
      <c r="B25" s="336"/>
      <c r="C25" s="336"/>
      <c r="D25" s="22"/>
      <c r="E25" s="336" t="s">
        <v>192</v>
      </c>
      <c r="F25" s="336"/>
      <c r="G25" s="336"/>
      <c r="H25" s="22"/>
    </row>
    <row r="26" spans="1:8" ht="15.75" customHeight="1" x14ac:dyDescent="0.25">
      <c r="A26" s="343" t="s">
        <v>1</v>
      </c>
      <c r="B26" s="345" t="s">
        <v>150</v>
      </c>
      <c r="C26" s="346"/>
      <c r="D26" s="22"/>
      <c r="E26" s="347" t="s">
        <v>1</v>
      </c>
      <c r="F26" s="345" t="s">
        <v>150</v>
      </c>
      <c r="G26" s="346"/>
      <c r="H26" s="22"/>
    </row>
    <row r="27" spans="1:8" ht="15.75" x14ac:dyDescent="0.25">
      <c r="A27" s="344"/>
      <c r="B27" s="83" t="s">
        <v>151</v>
      </c>
      <c r="C27" s="83" t="s">
        <v>152</v>
      </c>
      <c r="D27" s="22"/>
      <c r="E27" s="348"/>
      <c r="F27" s="83" t="s">
        <v>151</v>
      </c>
      <c r="G27" s="83" t="s">
        <v>152</v>
      </c>
      <c r="H27" s="22"/>
    </row>
    <row r="28" spans="1:8" ht="15.75" customHeight="1" x14ac:dyDescent="0.25">
      <c r="A28" s="84" t="s">
        <v>153</v>
      </c>
      <c r="B28" s="85"/>
      <c r="C28" s="85"/>
      <c r="D28" s="22"/>
      <c r="E28" s="89" t="s">
        <v>170</v>
      </c>
      <c r="F28" s="85"/>
      <c r="G28" s="85"/>
      <c r="H28" s="22"/>
    </row>
    <row r="29" spans="1:8" ht="15.75" customHeight="1" x14ac:dyDescent="0.25">
      <c r="A29" s="84" t="s">
        <v>154</v>
      </c>
      <c r="B29" s="85"/>
      <c r="C29" s="85"/>
      <c r="D29" s="22"/>
      <c r="E29" s="89" t="s">
        <v>171</v>
      </c>
      <c r="F29" s="85"/>
      <c r="G29" s="85"/>
      <c r="H29" s="22"/>
    </row>
    <row r="30" spans="1:8" ht="15.75" customHeight="1" x14ac:dyDescent="0.25">
      <c r="A30" s="84" t="s">
        <v>155</v>
      </c>
      <c r="B30" s="85"/>
      <c r="C30" s="85"/>
      <c r="D30" s="22"/>
      <c r="E30" s="90" t="s">
        <v>172</v>
      </c>
      <c r="F30" s="85"/>
      <c r="G30" s="85"/>
      <c r="H30" s="22"/>
    </row>
    <row r="31" spans="1:8" ht="15.75" customHeight="1" x14ac:dyDescent="0.25">
      <c r="A31" s="84" t="s">
        <v>156</v>
      </c>
      <c r="B31" s="85"/>
      <c r="C31" s="85"/>
      <c r="D31" s="22"/>
      <c r="E31" s="89" t="s">
        <v>173</v>
      </c>
      <c r="F31" s="85"/>
      <c r="G31" s="85"/>
      <c r="H31" s="22"/>
    </row>
    <row r="32" spans="1:8" ht="15.75" customHeight="1" x14ac:dyDescent="0.25">
      <c r="A32" s="84" t="s">
        <v>157</v>
      </c>
      <c r="B32" s="85"/>
      <c r="C32" s="85"/>
      <c r="D32" s="22"/>
      <c r="E32" s="89" t="s">
        <v>174</v>
      </c>
      <c r="F32" s="85"/>
      <c r="G32" s="85"/>
      <c r="H32" s="22"/>
    </row>
    <row r="33" spans="1:8" ht="15.75" customHeight="1" x14ac:dyDescent="0.25">
      <c r="A33" s="84" t="s">
        <v>158</v>
      </c>
      <c r="B33" s="85"/>
      <c r="C33" s="85"/>
      <c r="D33" s="22"/>
      <c r="E33" s="89" t="s">
        <v>175</v>
      </c>
      <c r="F33" s="85"/>
      <c r="G33" s="85"/>
      <c r="H33" s="22"/>
    </row>
    <row r="34" spans="1:8" ht="15.75" customHeight="1" x14ac:dyDescent="0.25">
      <c r="A34" s="84" t="s">
        <v>159</v>
      </c>
      <c r="B34" s="85"/>
      <c r="C34" s="85"/>
      <c r="D34" s="22"/>
      <c r="E34" s="89" t="s">
        <v>176</v>
      </c>
      <c r="F34" s="85"/>
      <c r="G34" s="85"/>
      <c r="H34" s="22"/>
    </row>
    <row r="35" spans="1:8" ht="15.75" customHeight="1" x14ac:dyDescent="0.25">
      <c r="A35" s="84" t="s">
        <v>160</v>
      </c>
      <c r="B35" s="85"/>
      <c r="C35" s="85"/>
      <c r="D35" s="22"/>
      <c r="E35" s="91" t="s">
        <v>177</v>
      </c>
      <c r="F35" s="85"/>
      <c r="G35" s="85"/>
      <c r="H35" s="22"/>
    </row>
    <row r="36" spans="1:8" ht="15.75" customHeight="1" x14ac:dyDescent="0.25">
      <c r="A36" s="86" t="s">
        <v>13</v>
      </c>
      <c r="B36" s="87"/>
      <c r="C36" s="87"/>
      <c r="D36" s="22"/>
      <c r="E36" s="92" t="s">
        <v>13</v>
      </c>
      <c r="F36" s="87"/>
      <c r="G36" s="87"/>
      <c r="H36" s="22"/>
    </row>
    <row r="37" spans="1:8" ht="15.75" customHeight="1" x14ac:dyDescent="0.25">
      <c r="A37" s="86" t="s">
        <v>161</v>
      </c>
      <c r="B37" s="87"/>
      <c r="C37" s="87"/>
      <c r="D37" s="22"/>
      <c r="E37" s="92" t="s">
        <v>178</v>
      </c>
      <c r="F37" s="87"/>
      <c r="G37" s="87"/>
      <c r="H37" s="22"/>
    </row>
    <row r="38" spans="1:8" ht="15.75" customHeight="1" x14ac:dyDescent="0.25">
      <c r="A38" s="86" t="s">
        <v>162</v>
      </c>
      <c r="B38" s="87"/>
      <c r="C38" s="87"/>
      <c r="D38" s="22"/>
      <c r="E38" s="92" t="s">
        <v>179</v>
      </c>
      <c r="F38" s="87"/>
      <c r="G38" s="87"/>
      <c r="H38" s="22"/>
    </row>
    <row r="39" spans="1:8" ht="15.75" customHeight="1" x14ac:dyDescent="0.25">
      <c r="A39" s="86" t="s">
        <v>163</v>
      </c>
      <c r="B39" s="87"/>
      <c r="C39" s="87"/>
      <c r="D39" s="22"/>
      <c r="E39" s="92" t="s">
        <v>180</v>
      </c>
      <c r="F39" s="87"/>
      <c r="G39" s="87"/>
      <c r="H39" s="22"/>
    </row>
    <row r="40" spans="1:8" ht="15.75" customHeight="1" x14ac:dyDescent="0.25">
      <c r="A40" s="86" t="s">
        <v>164</v>
      </c>
      <c r="B40" s="87"/>
      <c r="C40" s="87"/>
      <c r="D40" s="22"/>
      <c r="E40" s="92" t="s">
        <v>181</v>
      </c>
      <c r="F40" s="87"/>
      <c r="G40" s="87"/>
      <c r="H40" s="22"/>
    </row>
    <row r="41" spans="1:8" ht="15.75" customHeight="1" x14ac:dyDescent="0.25">
      <c r="A41" s="86" t="s">
        <v>165</v>
      </c>
      <c r="B41" s="87"/>
      <c r="C41" s="87"/>
      <c r="D41" s="22"/>
      <c r="E41" s="92" t="s">
        <v>182</v>
      </c>
      <c r="F41" s="87"/>
      <c r="G41" s="87"/>
      <c r="H41" s="22"/>
    </row>
    <row r="42" spans="1:8" ht="15.75" customHeight="1" x14ac:dyDescent="0.25">
      <c r="A42" s="86" t="s">
        <v>166</v>
      </c>
      <c r="B42" s="87"/>
      <c r="C42" s="87"/>
      <c r="D42" s="22"/>
      <c r="E42" s="92" t="s">
        <v>183</v>
      </c>
      <c r="F42" s="87"/>
      <c r="G42" s="87"/>
      <c r="H42" s="22"/>
    </row>
    <row r="43" spans="1:8" ht="15.75" customHeight="1" x14ac:dyDescent="0.25">
      <c r="A43" s="86" t="s">
        <v>167</v>
      </c>
      <c r="B43" s="87"/>
      <c r="C43" s="87"/>
      <c r="D43" s="22"/>
      <c r="E43" s="92" t="s">
        <v>184</v>
      </c>
      <c r="F43" s="87"/>
      <c r="G43" s="87"/>
      <c r="H43" s="22"/>
    </row>
    <row r="44" spans="1:8" ht="15.75" customHeight="1" x14ac:dyDescent="0.25">
      <c r="A44" s="86" t="s">
        <v>168</v>
      </c>
      <c r="B44" s="87"/>
      <c r="C44" s="87"/>
      <c r="D44" s="22"/>
      <c r="E44" s="92" t="s">
        <v>185</v>
      </c>
      <c r="F44" s="87"/>
      <c r="G44" s="87"/>
      <c r="H44" s="22"/>
    </row>
    <row r="45" spans="1:8" ht="15.75" customHeight="1" x14ac:dyDescent="0.25">
      <c r="A45" s="88" t="s">
        <v>36</v>
      </c>
      <c r="B45" s="87"/>
      <c r="C45" s="87"/>
      <c r="D45" s="22"/>
      <c r="E45" s="93" t="s">
        <v>36</v>
      </c>
      <c r="F45" s="87"/>
      <c r="G45" s="87"/>
      <c r="H45" s="22"/>
    </row>
    <row r="46" spans="1:8" ht="15.75" x14ac:dyDescent="0.25">
      <c r="A46" s="22"/>
      <c r="B46" s="22"/>
      <c r="C46" s="22"/>
      <c r="D46" s="22"/>
      <c r="E46" s="22"/>
      <c r="F46" s="22"/>
      <c r="G46" s="22"/>
      <c r="H46" s="22"/>
    </row>
    <row r="47" spans="1:8" ht="15.75" x14ac:dyDescent="0.25">
      <c r="A47" s="22"/>
      <c r="B47" s="22"/>
      <c r="C47" s="22"/>
      <c r="D47" s="22"/>
      <c r="E47" s="22"/>
      <c r="F47" s="22"/>
      <c r="G47" s="22"/>
      <c r="H47" s="22"/>
    </row>
    <row r="48" spans="1:8" ht="15.75" x14ac:dyDescent="0.25">
      <c r="A48" s="22"/>
      <c r="B48" s="22"/>
      <c r="C48" s="22"/>
      <c r="D48" s="22"/>
      <c r="E48" s="22"/>
      <c r="F48" s="22"/>
      <c r="G48" s="22"/>
      <c r="H48" s="22"/>
    </row>
    <row r="49" spans="1:8" ht="15.75" x14ac:dyDescent="0.25">
      <c r="A49" s="22"/>
      <c r="B49" s="22"/>
      <c r="C49" s="22"/>
      <c r="D49" s="22"/>
      <c r="E49" s="22"/>
      <c r="F49" s="22"/>
      <c r="G49" s="22"/>
      <c r="H49" s="22"/>
    </row>
    <row r="50" spans="1:8" ht="15.75" x14ac:dyDescent="0.25">
      <c r="A50" s="22"/>
      <c r="B50" s="22"/>
      <c r="C50" s="22"/>
      <c r="D50" s="22"/>
      <c r="E50" s="22"/>
      <c r="F50" s="22"/>
      <c r="G50" s="22"/>
      <c r="H50" s="22"/>
    </row>
    <row r="51" spans="1:8" ht="15.75" x14ac:dyDescent="0.25">
      <c r="A51" s="22"/>
      <c r="B51" s="22"/>
      <c r="C51" s="22"/>
      <c r="D51" s="22"/>
      <c r="E51" s="22"/>
      <c r="F51" s="22"/>
      <c r="G51" s="22"/>
      <c r="H51" s="22"/>
    </row>
    <row r="52" spans="1:8" ht="15.75" x14ac:dyDescent="0.25">
      <c r="A52" s="22"/>
      <c r="B52" s="22"/>
      <c r="C52" s="22"/>
      <c r="D52" s="22"/>
      <c r="E52" s="22"/>
      <c r="F52" s="22"/>
      <c r="G52" s="22"/>
      <c r="H52" s="22"/>
    </row>
  </sheetData>
  <mergeCells count="15">
    <mergeCell ref="A26:A27"/>
    <mergeCell ref="B26:C26"/>
    <mergeCell ref="E26:E27"/>
    <mergeCell ref="F26:G26"/>
    <mergeCell ref="A1:H1"/>
    <mergeCell ref="A2:H2"/>
    <mergeCell ref="A4:C4"/>
    <mergeCell ref="E6:F6"/>
    <mergeCell ref="A9:H12"/>
    <mergeCell ref="E14:H14"/>
    <mergeCell ref="A16:E16"/>
    <mergeCell ref="A17:H20"/>
    <mergeCell ref="A22:H23"/>
    <mergeCell ref="A25:C25"/>
    <mergeCell ref="E25:G25"/>
  </mergeCells>
  <conditionalFormatting sqref="B28:C45">
    <cfRule type="expression" dxfId="1" priority="4">
      <formula>ISBLANK(B28)</formula>
    </cfRule>
  </conditionalFormatting>
  <conditionalFormatting sqref="F28:G45">
    <cfRule type="expression" dxfId="0" priority="3">
      <formula>ISBLANK(F28)</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4337" r:id="rId3" name="Check Box 1">
              <controlPr defaultSize="0" autoFill="0" autoLine="0" autoPict="0">
                <anchor moveWithCells="1">
                  <from>
                    <xdr:col>3</xdr:col>
                    <xdr:colOff>257175</xdr:colOff>
                    <xdr:row>2</xdr:row>
                    <xdr:rowOff>152400</xdr:rowOff>
                  </from>
                  <to>
                    <xdr:col>3</xdr:col>
                    <xdr:colOff>457200</xdr:colOff>
                    <xdr:row>4</xdr:row>
                    <xdr:rowOff>66675</xdr:rowOff>
                  </to>
                </anchor>
              </controlPr>
            </control>
          </mc:Choice>
        </mc:AlternateContent>
        <mc:AlternateContent xmlns:mc="http://schemas.openxmlformats.org/markup-compatibility/2006">
          <mc:Choice Requires="x14">
            <control shapeId="14338" r:id="rId4" name="Check Box 2">
              <controlPr defaultSize="0" autoFill="0" autoLine="0" autoPict="0">
                <anchor moveWithCells="1">
                  <from>
                    <xdr:col>4</xdr:col>
                    <xdr:colOff>200025</xdr:colOff>
                    <xdr:row>2</xdr:row>
                    <xdr:rowOff>142875</xdr:rowOff>
                  </from>
                  <to>
                    <xdr:col>4</xdr:col>
                    <xdr:colOff>409575</xdr:colOff>
                    <xdr:row>4</xdr:row>
                    <xdr:rowOff>66675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topLeftCell="A31" zoomScaleNormal="100" workbookViewId="0">
      <selection activeCell="A48" sqref="A48"/>
    </sheetView>
  </sheetViews>
  <sheetFormatPr defaultColWidth="9.140625" defaultRowHeight="15" x14ac:dyDescent="0.25"/>
  <cols>
    <col min="1" max="1" width="22.5703125" style="80" customWidth="1"/>
    <col min="2" max="2" width="3.5703125" style="80" customWidth="1"/>
    <col min="3" max="3" width="19.42578125" style="80" customWidth="1"/>
    <col min="4" max="4" width="3.5703125" style="80" customWidth="1"/>
    <col min="5" max="5" width="17.5703125" style="80" customWidth="1"/>
    <col min="6" max="6" width="3.5703125" style="80" customWidth="1"/>
    <col min="7" max="7" width="17.5703125" style="80" customWidth="1"/>
    <col min="8" max="8" width="3.5703125" style="80" customWidth="1"/>
    <col min="9" max="9" width="17.5703125" style="80" customWidth="1"/>
    <col min="10" max="10" width="3.5703125" style="80" customWidth="1"/>
    <col min="11" max="11" width="17.5703125" style="80" customWidth="1"/>
    <col min="12" max="16384" width="9.140625" style="80"/>
  </cols>
  <sheetData>
    <row r="1" spans="1:13" s="5" customFormat="1" ht="51" customHeight="1" x14ac:dyDescent="0.25">
      <c r="A1" s="265" t="s">
        <v>65</v>
      </c>
      <c r="B1" s="265"/>
      <c r="C1" s="265"/>
      <c r="D1" s="265"/>
      <c r="E1" s="265"/>
      <c r="F1" s="265"/>
      <c r="G1" s="265"/>
      <c r="H1" s="265"/>
      <c r="I1" s="265"/>
      <c r="J1" s="265"/>
      <c r="K1" s="265"/>
      <c r="L1" s="6"/>
      <c r="M1" s="6"/>
    </row>
    <row r="2" spans="1:13" s="29" customFormat="1" ht="19.5" customHeight="1" x14ac:dyDescent="0.2">
      <c r="A2" s="298" t="s">
        <v>196</v>
      </c>
      <c r="B2" s="272"/>
      <c r="C2" s="272"/>
      <c r="D2" s="272"/>
      <c r="E2" s="272"/>
      <c r="F2" s="272"/>
      <c r="G2" s="272"/>
      <c r="H2" s="272"/>
      <c r="I2" s="272"/>
      <c r="J2" s="272"/>
      <c r="K2" s="273"/>
    </row>
    <row r="4" spans="1:13" x14ac:dyDescent="0.25">
      <c r="A4" s="96" t="s">
        <v>224</v>
      </c>
    </row>
    <row r="5" spans="1:13" x14ac:dyDescent="0.25">
      <c r="A5" s="328" t="s">
        <v>195</v>
      </c>
      <c r="B5" s="328"/>
      <c r="C5" s="328"/>
      <c r="D5" s="328"/>
      <c r="E5" s="328"/>
      <c r="F5" s="328"/>
      <c r="G5" s="328"/>
      <c r="H5" s="328"/>
    </row>
    <row r="7" spans="1:13" x14ac:dyDescent="0.25">
      <c r="C7" s="71" t="s">
        <v>35</v>
      </c>
      <c r="D7" s="71"/>
      <c r="E7" s="71" t="s">
        <v>144</v>
      </c>
    </row>
    <row r="8" spans="1:13" ht="17.25" customHeight="1" x14ac:dyDescent="0.25">
      <c r="A8" s="78" t="s">
        <v>18</v>
      </c>
      <c r="C8" s="228">
        <v>2164</v>
      </c>
      <c r="D8" s="199"/>
      <c r="E8" s="229">
        <v>2164</v>
      </c>
    </row>
    <row r="9" spans="1:13" ht="17.25" customHeight="1" x14ac:dyDescent="0.25">
      <c r="A9" s="78" t="s">
        <v>107</v>
      </c>
      <c r="C9" s="228">
        <v>1082</v>
      </c>
      <c r="D9" s="199"/>
      <c r="E9" s="229">
        <v>1082</v>
      </c>
    </row>
    <row r="10" spans="1:13" ht="17.25" customHeight="1" x14ac:dyDescent="0.25">
      <c r="A10" s="78" t="s">
        <v>19</v>
      </c>
      <c r="C10" s="228">
        <v>1082</v>
      </c>
      <c r="D10" s="199"/>
      <c r="E10" s="229">
        <v>1082</v>
      </c>
    </row>
    <row r="11" spans="1:13" ht="17.25" customHeight="1" x14ac:dyDescent="0.25">
      <c r="A11" s="78" t="s">
        <v>33</v>
      </c>
      <c r="C11" s="228">
        <v>3246</v>
      </c>
      <c r="D11" s="199"/>
      <c r="E11" s="229">
        <v>3246</v>
      </c>
    </row>
    <row r="12" spans="1:13" ht="17.25" customHeight="1" x14ac:dyDescent="0.25">
      <c r="A12" s="78" t="s">
        <v>105</v>
      </c>
      <c r="C12" s="228">
        <v>2164</v>
      </c>
      <c r="D12" s="199"/>
      <c r="E12" s="229">
        <v>2164</v>
      </c>
    </row>
    <row r="13" spans="1:13" ht="17.25" customHeight="1" x14ac:dyDescent="0.25">
      <c r="A13" s="78" t="s">
        <v>128</v>
      </c>
      <c r="C13" s="228">
        <v>2164</v>
      </c>
      <c r="D13" s="199"/>
      <c r="E13" s="229">
        <v>2164</v>
      </c>
    </row>
    <row r="14" spans="1:13" ht="17.25" customHeight="1" x14ac:dyDescent="0.25">
      <c r="A14" s="78" t="s">
        <v>34</v>
      </c>
      <c r="C14" s="228">
        <v>2164</v>
      </c>
      <c r="D14" s="199"/>
      <c r="E14" s="229">
        <v>2164</v>
      </c>
    </row>
    <row r="15" spans="1:13" ht="17.25" customHeight="1" x14ac:dyDescent="0.25">
      <c r="A15" s="78" t="s">
        <v>21</v>
      </c>
      <c r="C15" s="228">
        <v>1082</v>
      </c>
      <c r="D15" s="199"/>
      <c r="E15" s="229">
        <v>1082</v>
      </c>
    </row>
    <row r="16" spans="1:13" ht="17.25" customHeight="1" x14ac:dyDescent="0.25">
      <c r="A16" s="78" t="s">
        <v>22</v>
      </c>
      <c r="C16" s="228">
        <v>1082</v>
      </c>
      <c r="D16" s="199"/>
      <c r="E16" s="229">
        <v>1082</v>
      </c>
    </row>
    <row r="17" spans="1:11" ht="17.25" customHeight="1" x14ac:dyDescent="0.25">
      <c r="A17" s="78" t="s">
        <v>23</v>
      </c>
      <c r="C17" s="228">
        <v>1082</v>
      </c>
      <c r="D17" s="199"/>
      <c r="E17" s="229">
        <v>1082</v>
      </c>
    </row>
    <row r="18" spans="1:11" ht="17.25" customHeight="1" x14ac:dyDescent="0.25">
      <c r="A18" s="78" t="s">
        <v>24</v>
      </c>
      <c r="C18" s="81"/>
      <c r="E18" s="81"/>
    </row>
    <row r="21" spans="1:11" x14ac:dyDescent="0.25">
      <c r="A21" s="96" t="s">
        <v>242</v>
      </c>
    </row>
    <row r="22" spans="1:11" x14ac:dyDescent="0.25">
      <c r="A22" s="96"/>
    </row>
    <row r="23" spans="1:11" s="125" customFormat="1" x14ac:dyDescent="0.25">
      <c r="A23" s="368" t="s">
        <v>246</v>
      </c>
      <c r="B23" s="368"/>
      <c r="C23" s="368"/>
      <c r="D23" s="368"/>
      <c r="E23" s="368"/>
      <c r="F23" s="368"/>
      <c r="G23" s="368"/>
      <c r="H23" s="368"/>
      <c r="I23" s="368"/>
      <c r="J23" s="368"/>
      <c r="K23" s="368"/>
    </row>
    <row r="24" spans="1:11" s="125" customFormat="1" ht="15.75" x14ac:dyDescent="0.25">
      <c r="A24" s="22" t="s">
        <v>248</v>
      </c>
      <c r="C24" s="71" t="s">
        <v>198</v>
      </c>
      <c r="D24" s="71"/>
      <c r="E24" s="71" t="s">
        <v>197</v>
      </c>
      <c r="F24" s="71"/>
      <c r="G24" s="71" t="s">
        <v>199</v>
      </c>
      <c r="H24" s="71"/>
      <c r="I24" s="71" t="s">
        <v>200</v>
      </c>
      <c r="J24" s="71"/>
      <c r="K24" s="71" t="s">
        <v>201</v>
      </c>
    </row>
    <row r="25" spans="1:11" s="125" customFormat="1" ht="31.5" x14ac:dyDescent="0.25">
      <c r="A25" s="72" t="s">
        <v>245</v>
      </c>
      <c r="C25" s="230" t="s">
        <v>322</v>
      </c>
      <c r="D25" s="202"/>
      <c r="E25" s="230" t="s">
        <v>304</v>
      </c>
      <c r="F25" s="202"/>
      <c r="G25" s="230" t="s">
        <v>305</v>
      </c>
      <c r="H25" s="202"/>
      <c r="I25" s="230" t="s">
        <v>306</v>
      </c>
      <c r="J25" s="202"/>
      <c r="K25" s="230" t="s">
        <v>307</v>
      </c>
    </row>
    <row r="26" spans="1:11" s="125" customFormat="1" x14ac:dyDescent="0.25">
      <c r="A26" s="125" t="s">
        <v>244</v>
      </c>
    </row>
    <row r="27" spans="1:11" s="125" customFormat="1" x14ac:dyDescent="0.25"/>
    <row r="28" spans="1:11" s="125" customFormat="1" x14ac:dyDescent="0.25">
      <c r="A28" s="125" t="s">
        <v>247</v>
      </c>
      <c r="E28" s="229" t="s">
        <v>319</v>
      </c>
    </row>
    <row r="29" spans="1:11" s="125" customFormat="1" x14ac:dyDescent="0.25">
      <c r="A29" s="96"/>
    </row>
    <row r="30" spans="1:11" s="125" customFormat="1" ht="15" customHeight="1" x14ac:dyDescent="0.25">
      <c r="A30" s="325" t="s">
        <v>203</v>
      </c>
      <c r="B30" s="325"/>
      <c r="C30" s="325"/>
      <c r="D30" s="325"/>
      <c r="E30" s="325"/>
      <c r="F30" s="325"/>
      <c r="G30" s="325"/>
      <c r="H30" s="325"/>
      <c r="I30" s="325"/>
      <c r="J30" s="325"/>
      <c r="K30" s="325"/>
    </row>
    <row r="31" spans="1:11" x14ac:dyDescent="0.25">
      <c r="A31" s="325"/>
      <c r="B31" s="325"/>
      <c r="C31" s="325"/>
      <c r="D31" s="325"/>
      <c r="E31" s="325"/>
      <c r="F31" s="325"/>
      <c r="G31" s="325"/>
      <c r="H31" s="325"/>
      <c r="I31" s="325"/>
      <c r="J31" s="325"/>
      <c r="K31" s="325"/>
    </row>
    <row r="33" spans="1:11" x14ac:dyDescent="0.25">
      <c r="A33" s="368" t="s">
        <v>243</v>
      </c>
      <c r="B33" s="368"/>
      <c r="C33" s="368"/>
      <c r="D33" s="368"/>
      <c r="E33" s="368"/>
      <c r="F33" s="368"/>
      <c r="G33" s="368"/>
      <c r="H33" s="368"/>
      <c r="I33" s="368"/>
      <c r="J33" s="368"/>
      <c r="K33" s="368"/>
    </row>
    <row r="34" spans="1:11" x14ac:dyDescent="0.25">
      <c r="C34" s="71" t="s">
        <v>198</v>
      </c>
      <c r="D34" s="71"/>
      <c r="E34" s="71" t="s">
        <v>197</v>
      </c>
      <c r="F34" s="71"/>
      <c r="G34" s="71" t="s">
        <v>199</v>
      </c>
      <c r="H34" s="71"/>
      <c r="I34" s="71" t="s">
        <v>200</v>
      </c>
      <c r="J34" s="71"/>
      <c r="K34" s="71" t="s">
        <v>201</v>
      </c>
    </row>
    <row r="35" spans="1:11" ht="15.75" x14ac:dyDescent="0.25">
      <c r="A35" s="78" t="s">
        <v>18</v>
      </c>
      <c r="C35" s="222">
        <v>0.1</v>
      </c>
      <c r="D35" s="225"/>
      <c r="E35" s="222">
        <v>0.2</v>
      </c>
      <c r="F35" s="225"/>
      <c r="G35" s="222">
        <v>0.2</v>
      </c>
      <c r="H35" s="225"/>
      <c r="I35" s="222">
        <v>0.2</v>
      </c>
      <c r="J35" s="225"/>
      <c r="K35" s="222">
        <v>0.2</v>
      </c>
    </row>
    <row r="36" spans="1:11" ht="15.75" x14ac:dyDescent="0.25">
      <c r="A36" s="78" t="s">
        <v>107</v>
      </c>
      <c r="C36" s="222">
        <v>0.1</v>
      </c>
      <c r="D36" s="225"/>
      <c r="E36" s="222">
        <v>0.2</v>
      </c>
      <c r="F36" s="225"/>
      <c r="G36" s="222">
        <v>0.2</v>
      </c>
      <c r="H36" s="225"/>
      <c r="I36" s="222">
        <v>0.2</v>
      </c>
      <c r="J36" s="225"/>
      <c r="K36" s="222">
        <v>0.2</v>
      </c>
    </row>
    <row r="37" spans="1:11" ht="15.75" x14ac:dyDescent="0.25">
      <c r="A37" s="78" t="s">
        <v>19</v>
      </c>
      <c r="C37" s="222">
        <v>0.1</v>
      </c>
      <c r="D37" s="225"/>
      <c r="E37" s="222">
        <v>0.2</v>
      </c>
      <c r="F37" s="225"/>
      <c r="G37" s="222">
        <v>0.2</v>
      </c>
      <c r="H37" s="225"/>
      <c r="I37" s="222">
        <v>0.2</v>
      </c>
      <c r="J37" s="225"/>
      <c r="K37" s="222">
        <v>0.2</v>
      </c>
    </row>
    <row r="38" spans="1:11" ht="15.75" x14ac:dyDescent="0.25">
      <c r="A38" s="78" t="s">
        <v>33</v>
      </c>
      <c r="C38" s="222">
        <v>0.1</v>
      </c>
      <c r="D38" s="225"/>
      <c r="E38" s="222">
        <v>0.2</v>
      </c>
      <c r="F38" s="225"/>
      <c r="G38" s="222">
        <v>0.2</v>
      </c>
      <c r="H38" s="225"/>
      <c r="I38" s="222">
        <v>0.2</v>
      </c>
      <c r="J38" s="225"/>
      <c r="K38" s="222">
        <v>0.2</v>
      </c>
    </row>
    <row r="39" spans="1:11" ht="15.75" x14ac:dyDescent="0.25">
      <c r="A39" s="78" t="s">
        <v>105</v>
      </c>
      <c r="C39" s="222">
        <v>0.1</v>
      </c>
      <c r="D39" s="225"/>
      <c r="E39" s="222">
        <v>0.2</v>
      </c>
      <c r="F39" s="225"/>
      <c r="G39" s="222">
        <v>0.2</v>
      </c>
      <c r="H39" s="225"/>
      <c r="I39" s="222">
        <v>0.2</v>
      </c>
      <c r="J39" s="225"/>
      <c r="K39" s="222">
        <v>0.2</v>
      </c>
    </row>
    <row r="40" spans="1:11" ht="15.75" x14ac:dyDescent="0.25">
      <c r="A40" s="78" t="s">
        <v>128</v>
      </c>
      <c r="C40" s="222">
        <v>0.1</v>
      </c>
      <c r="D40" s="225"/>
      <c r="E40" s="222">
        <v>0.2</v>
      </c>
      <c r="F40" s="225"/>
      <c r="G40" s="222">
        <v>0.2</v>
      </c>
      <c r="H40" s="225"/>
      <c r="I40" s="222">
        <v>0.2</v>
      </c>
      <c r="J40" s="225"/>
      <c r="K40" s="222">
        <v>0.2</v>
      </c>
    </row>
    <row r="41" spans="1:11" ht="15.75" x14ac:dyDescent="0.25">
      <c r="A41" s="78" t="s">
        <v>34</v>
      </c>
      <c r="C41" s="222">
        <v>0.1</v>
      </c>
      <c r="D41" s="225"/>
      <c r="E41" s="222">
        <v>0.2</v>
      </c>
      <c r="F41" s="225"/>
      <c r="G41" s="222">
        <v>0.2</v>
      </c>
      <c r="H41" s="225"/>
      <c r="I41" s="222">
        <v>0.2</v>
      </c>
      <c r="J41" s="225"/>
      <c r="K41" s="222">
        <v>0.2</v>
      </c>
    </row>
    <row r="42" spans="1:11" ht="15.75" x14ac:dyDescent="0.25">
      <c r="A42" s="78" t="s">
        <v>21</v>
      </c>
      <c r="C42" s="222">
        <v>0.1</v>
      </c>
      <c r="D42" s="225"/>
      <c r="E42" s="222">
        <v>0.2</v>
      </c>
      <c r="F42" s="225"/>
      <c r="G42" s="222">
        <v>0.2</v>
      </c>
      <c r="H42" s="225"/>
      <c r="I42" s="222">
        <v>0.2</v>
      </c>
      <c r="J42" s="225"/>
      <c r="K42" s="222">
        <v>0.2</v>
      </c>
    </row>
    <row r="43" spans="1:11" ht="15.75" x14ac:dyDescent="0.25">
      <c r="A43" s="78" t="s">
        <v>22</v>
      </c>
      <c r="C43" s="222">
        <v>0.1</v>
      </c>
      <c r="D43" s="225"/>
      <c r="E43" s="222">
        <v>0.2</v>
      </c>
      <c r="F43" s="225"/>
      <c r="G43" s="222">
        <v>0.2</v>
      </c>
      <c r="H43" s="225"/>
      <c r="I43" s="222">
        <v>0.2</v>
      </c>
      <c r="J43" s="225"/>
      <c r="K43" s="222">
        <v>0.2</v>
      </c>
    </row>
    <row r="44" spans="1:11" ht="15.75" x14ac:dyDescent="0.25">
      <c r="A44" s="78" t="s">
        <v>23</v>
      </c>
      <c r="C44" s="222">
        <v>0.1</v>
      </c>
      <c r="D44" s="225"/>
      <c r="E44" s="222">
        <v>0.2</v>
      </c>
      <c r="F44" s="225"/>
      <c r="G44" s="222">
        <v>0.2</v>
      </c>
      <c r="H44" s="225"/>
      <c r="I44" s="222">
        <v>0.2</v>
      </c>
      <c r="J44" s="225"/>
      <c r="K44" s="222">
        <v>0.2</v>
      </c>
    </row>
    <row r="45" spans="1:11" ht="15.75" x14ac:dyDescent="0.25">
      <c r="A45" s="78" t="s">
        <v>24</v>
      </c>
      <c r="C45" s="204"/>
      <c r="D45" s="206"/>
      <c r="E45" s="204"/>
      <c r="F45" s="206"/>
      <c r="G45" s="204"/>
      <c r="H45" s="206"/>
      <c r="I45" s="204"/>
      <c r="J45" s="206"/>
      <c r="K45" s="204"/>
    </row>
    <row r="46" spans="1:11" x14ac:dyDescent="0.25">
      <c r="A46" s="263" t="s">
        <v>330</v>
      </c>
    </row>
    <row r="47" spans="1:11" x14ac:dyDescent="0.25">
      <c r="A47" s="368" t="s">
        <v>144</v>
      </c>
      <c r="B47" s="368"/>
      <c r="C47" s="368"/>
      <c r="D47" s="368"/>
      <c r="E47" s="368"/>
      <c r="F47" s="368"/>
      <c r="G47" s="368"/>
      <c r="H47" s="368"/>
      <c r="I47" s="368"/>
      <c r="J47" s="368"/>
      <c r="K47" s="368"/>
    </row>
    <row r="48" spans="1:11" x14ac:dyDescent="0.25">
      <c r="C48" s="71" t="s">
        <v>198</v>
      </c>
      <c r="D48" s="71"/>
      <c r="E48" s="71" t="s">
        <v>197</v>
      </c>
      <c r="F48" s="71"/>
      <c r="G48" s="71" t="s">
        <v>199</v>
      </c>
      <c r="H48" s="71"/>
      <c r="I48" s="71" t="s">
        <v>200</v>
      </c>
      <c r="J48" s="71"/>
      <c r="K48" s="71" t="s">
        <v>201</v>
      </c>
    </row>
    <row r="49" spans="1:11" ht="15.75" x14ac:dyDescent="0.25">
      <c r="A49" s="78" t="s">
        <v>18</v>
      </c>
      <c r="C49" s="253">
        <v>0.2</v>
      </c>
      <c r="D49" s="254"/>
      <c r="E49" s="253">
        <v>0.2</v>
      </c>
      <c r="F49" s="254"/>
      <c r="G49" s="253">
        <v>0.2</v>
      </c>
      <c r="H49" s="254"/>
      <c r="I49" s="253">
        <v>0.2</v>
      </c>
      <c r="J49" s="254"/>
      <c r="K49" s="253">
        <v>0.2</v>
      </c>
    </row>
    <row r="50" spans="1:11" ht="15.75" x14ac:dyDescent="0.25">
      <c r="A50" s="78" t="s">
        <v>107</v>
      </c>
      <c r="C50" s="253">
        <v>0.2</v>
      </c>
      <c r="D50" s="254"/>
      <c r="E50" s="253">
        <v>0.2</v>
      </c>
      <c r="F50" s="254"/>
      <c r="G50" s="253">
        <v>0.2</v>
      </c>
      <c r="H50" s="254"/>
      <c r="I50" s="253">
        <v>0.2</v>
      </c>
      <c r="J50" s="254"/>
      <c r="K50" s="253">
        <v>0.2</v>
      </c>
    </row>
    <row r="51" spans="1:11" ht="15.75" x14ac:dyDescent="0.25">
      <c r="A51" s="78" t="s">
        <v>19</v>
      </c>
      <c r="C51" s="253">
        <v>0.2</v>
      </c>
      <c r="D51" s="254"/>
      <c r="E51" s="253">
        <v>0.2</v>
      </c>
      <c r="F51" s="254"/>
      <c r="G51" s="253">
        <v>0.2</v>
      </c>
      <c r="H51" s="254"/>
      <c r="I51" s="253">
        <v>0.2</v>
      </c>
      <c r="J51" s="254"/>
      <c r="K51" s="253">
        <v>0.2</v>
      </c>
    </row>
    <row r="52" spans="1:11" ht="15.75" x14ac:dyDescent="0.25">
      <c r="A52" s="78" t="s">
        <v>33</v>
      </c>
      <c r="C52" s="253">
        <v>0.2</v>
      </c>
      <c r="D52" s="254"/>
      <c r="E52" s="253">
        <v>0.2</v>
      </c>
      <c r="F52" s="254"/>
      <c r="G52" s="253">
        <v>0.2</v>
      </c>
      <c r="H52" s="254"/>
      <c r="I52" s="253">
        <v>0.2</v>
      </c>
      <c r="J52" s="254"/>
      <c r="K52" s="253">
        <v>0.2</v>
      </c>
    </row>
    <row r="53" spans="1:11" ht="15.75" x14ac:dyDescent="0.25">
      <c r="A53" s="78" t="s">
        <v>105</v>
      </c>
      <c r="C53" s="253">
        <v>0.2</v>
      </c>
      <c r="D53" s="254"/>
      <c r="E53" s="253">
        <v>0.2</v>
      </c>
      <c r="F53" s="254"/>
      <c r="G53" s="253">
        <v>0.2</v>
      </c>
      <c r="H53" s="254"/>
      <c r="I53" s="253">
        <v>0.2</v>
      </c>
      <c r="J53" s="254"/>
      <c r="K53" s="253">
        <v>0.2</v>
      </c>
    </row>
    <row r="54" spans="1:11" ht="15.75" x14ac:dyDescent="0.25">
      <c r="A54" s="78" t="s">
        <v>128</v>
      </c>
      <c r="C54" s="253">
        <v>0.2</v>
      </c>
      <c r="D54" s="254"/>
      <c r="E54" s="253">
        <v>0.2</v>
      </c>
      <c r="F54" s="254"/>
      <c r="G54" s="253">
        <v>0.2</v>
      </c>
      <c r="H54" s="254"/>
      <c r="I54" s="253">
        <v>0.2</v>
      </c>
      <c r="J54" s="254"/>
      <c r="K54" s="253">
        <v>0.2</v>
      </c>
    </row>
    <row r="55" spans="1:11" ht="15.75" x14ac:dyDescent="0.25">
      <c r="A55" s="78" t="s">
        <v>34</v>
      </c>
      <c r="C55" s="253">
        <v>0.2</v>
      </c>
      <c r="D55" s="254"/>
      <c r="E55" s="253">
        <v>0.2</v>
      </c>
      <c r="F55" s="254"/>
      <c r="G55" s="253">
        <v>0.2</v>
      </c>
      <c r="H55" s="254"/>
      <c r="I55" s="253">
        <v>0.2</v>
      </c>
      <c r="J55" s="254"/>
      <c r="K55" s="253">
        <v>0.2</v>
      </c>
    </row>
    <row r="56" spans="1:11" ht="15.75" x14ac:dyDescent="0.25">
      <c r="A56" s="78" t="s">
        <v>21</v>
      </c>
      <c r="C56" s="253">
        <v>0.2</v>
      </c>
      <c r="D56" s="254"/>
      <c r="E56" s="253">
        <v>0.2</v>
      </c>
      <c r="F56" s="254"/>
      <c r="G56" s="253">
        <v>0.2</v>
      </c>
      <c r="H56" s="254"/>
      <c r="I56" s="253">
        <v>0.2</v>
      </c>
      <c r="J56" s="254"/>
      <c r="K56" s="253">
        <v>0.2</v>
      </c>
    </row>
    <row r="57" spans="1:11" ht="15.75" x14ac:dyDescent="0.25">
      <c r="A57" s="78" t="s">
        <v>22</v>
      </c>
      <c r="C57" s="253">
        <v>0.2</v>
      </c>
      <c r="D57" s="254"/>
      <c r="E57" s="253">
        <v>0.2</v>
      </c>
      <c r="F57" s="254"/>
      <c r="G57" s="253">
        <v>0.2</v>
      </c>
      <c r="H57" s="254"/>
      <c r="I57" s="253">
        <v>0.2</v>
      </c>
      <c r="J57" s="254"/>
      <c r="K57" s="253">
        <v>0.2</v>
      </c>
    </row>
    <row r="58" spans="1:11" ht="15.75" x14ac:dyDescent="0.25">
      <c r="A58" s="78" t="s">
        <v>23</v>
      </c>
      <c r="C58" s="253">
        <v>0.2</v>
      </c>
      <c r="D58" s="254"/>
      <c r="E58" s="253">
        <v>0.2</v>
      </c>
      <c r="F58" s="254"/>
      <c r="G58" s="253">
        <v>0.2</v>
      </c>
      <c r="H58" s="254"/>
      <c r="I58" s="253">
        <v>0.2</v>
      </c>
      <c r="J58" s="254"/>
      <c r="K58" s="253">
        <v>0.2</v>
      </c>
    </row>
    <row r="59" spans="1:11" ht="15.75" x14ac:dyDescent="0.25">
      <c r="A59" s="78" t="s">
        <v>24</v>
      </c>
      <c r="C59" s="81"/>
      <c r="E59" s="81"/>
      <c r="G59" s="81"/>
      <c r="I59" s="81"/>
      <c r="K59" s="81"/>
    </row>
    <row r="61" spans="1:11" x14ac:dyDescent="0.25">
      <c r="A61" s="94"/>
      <c r="B61" s="94"/>
      <c r="C61" s="94"/>
      <c r="D61" s="94"/>
      <c r="E61" s="94"/>
      <c r="F61" s="94"/>
      <c r="G61" s="94"/>
      <c r="H61" s="94"/>
      <c r="I61" s="94"/>
      <c r="J61" s="94"/>
      <c r="K61" s="94"/>
    </row>
    <row r="62" spans="1:11" x14ac:dyDescent="0.25">
      <c r="A62" s="97" t="s">
        <v>204</v>
      </c>
      <c r="B62" s="94"/>
      <c r="C62" s="94"/>
      <c r="D62" s="94"/>
      <c r="E62" s="94"/>
      <c r="F62" s="94"/>
      <c r="G62" s="94"/>
      <c r="H62" s="94"/>
      <c r="I62" s="94"/>
      <c r="J62" s="94"/>
      <c r="K62" s="94"/>
    </row>
    <row r="63" spans="1:11" x14ac:dyDescent="0.25">
      <c r="A63" s="328" t="s">
        <v>202</v>
      </c>
      <c r="B63" s="328"/>
      <c r="C63" s="328"/>
      <c r="D63" s="328"/>
      <c r="E63" s="328"/>
      <c r="F63" s="328"/>
      <c r="G63" s="328"/>
      <c r="H63" s="328"/>
      <c r="I63" s="328"/>
      <c r="J63" s="328"/>
      <c r="K63" s="328"/>
    </row>
    <row r="64" spans="1:11" x14ac:dyDescent="0.25">
      <c r="C64" s="71" t="s">
        <v>126</v>
      </c>
      <c r="D64" s="71"/>
      <c r="E64" s="71" t="s">
        <v>127</v>
      </c>
    </row>
    <row r="65" spans="1:5" ht="15.75" x14ac:dyDescent="0.25">
      <c r="A65" s="78" t="s">
        <v>18</v>
      </c>
      <c r="C65" s="231">
        <v>1E-3</v>
      </c>
      <c r="D65" s="199"/>
      <c r="E65" s="205">
        <f>C65</f>
        <v>1E-3</v>
      </c>
    </row>
    <row r="66" spans="1:5" ht="15.75" x14ac:dyDescent="0.25">
      <c r="A66" s="78" t="s">
        <v>107</v>
      </c>
      <c r="C66" s="231">
        <v>1E-3</v>
      </c>
      <c r="D66" s="199"/>
      <c r="E66" s="205">
        <f t="shared" ref="E66:E73" si="0">C66</f>
        <v>1E-3</v>
      </c>
    </row>
    <row r="67" spans="1:5" ht="15.75" x14ac:dyDescent="0.25">
      <c r="A67" s="78" t="s">
        <v>19</v>
      </c>
      <c r="C67" s="231">
        <v>4.2999999999999997E-2</v>
      </c>
      <c r="D67" s="199"/>
      <c r="E67" s="205">
        <f t="shared" si="0"/>
        <v>4.2999999999999997E-2</v>
      </c>
    </row>
    <row r="68" spans="1:5" ht="15.75" x14ac:dyDescent="0.25">
      <c r="A68" s="78" t="s">
        <v>105</v>
      </c>
      <c r="C68" s="231">
        <v>0</v>
      </c>
      <c r="D68" s="199"/>
      <c r="E68" s="205">
        <f t="shared" si="0"/>
        <v>0</v>
      </c>
    </row>
    <row r="69" spans="1:5" ht="15.75" x14ac:dyDescent="0.25">
      <c r="A69" s="78" t="s">
        <v>128</v>
      </c>
      <c r="C69" s="231">
        <v>0</v>
      </c>
      <c r="D69" s="199"/>
      <c r="E69" s="205">
        <f t="shared" si="0"/>
        <v>0</v>
      </c>
    </row>
    <row r="70" spans="1:5" ht="15.75" x14ac:dyDescent="0.25">
      <c r="A70" s="78" t="s">
        <v>34</v>
      </c>
      <c r="C70" s="231">
        <v>0</v>
      </c>
      <c r="D70" s="199"/>
      <c r="E70" s="205">
        <f t="shared" si="0"/>
        <v>0</v>
      </c>
    </row>
    <row r="71" spans="1:5" ht="15.75" x14ac:dyDescent="0.25">
      <c r="A71" s="78" t="s">
        <v>21</v>
      </c>
      <c r="C71" s="231">
        <v>6.0699999999999997E-2</v>
      </c>
      <c r="D71" s="199"/>
      <c r="E71" s="205">
        <f t="shared" si="0"/>
        <v>6.0699999999999997E-2</v>
      </c>
    </row>
    <row r="72" spans="1:5" ht="15.75" x14ac:dyDescent="0.25">
      <c r="A72" s="78" t="s">
        <v>22</v>
      </c>
      <c r="C72" s="231">
        <v>4.2999999999999997E-2</v>
      </c>
      <c r="D72" s="199"/>
      <c r="E72" s="205">
        <f t="shared" si="0"/>
        <v>4.2999999999999997E-2</v>
      </c>
    </row>
    <row r="73" spans="1:5" ht="15.75" x14ac:dyDescent="0.25">
      <c r="A73" s="78" t="s">
        <v>23</v>
      </c>
      <c r="C73" s="231">
        <v>4.2999999999999997E-2</v>
      </c>
      <c r="D73" s="199"/>
      <c r="E73" s="205">
        <f t="shared" si="0"/>
        <v>4.2999999999999997E-2</v>
      </c>
    </row>
    <row r="74" spans="1:5" ht="15.75" x14ac:dyDescent="0.25">
      <c r="A74" s="78" t="s">
        <v>24</v>
      </c>
      <c r="C74" s="81"/>
      <c r="E74" s="81"/>
    </row>
  </sheetData>
  <mergeCells count="8">
    <mergeCell ref="A47:K47"/>
    <mergeCell ref="A63:K63"/>
    <mergeCell ref="A2:K2"/>
    <mergeCell ref="A1:K1"/>
    <mergeCell ref="A30:K31"/>
    <mergeCell ref="A5:H5"/>
    <mergeCell ref="A33:K33"/>
    <mergeCell ref="A23:K23"/>
  </mergeCells>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
  <sheetViews>
    <sheetView topLeftCell="A19" zoomScaleNormal="100" workbookViewId="0">
      <selection activeCell="F40" sqref="F40"/>
    </sheetView>
  </sheetViews>
  <sheetFormatPr defaultColWidth="9.140625" defaultRowHeight="15" x14ac:dyDescent="0.25"/>
  <cols>
    <col min="1" max="1" width="27.5703125" style="80" customWidth="1"/>
    <col min="2" max="2" width="4.140625" style="80" customWidth="1"/>
    <col min="3" max="4" width="14.140625" style="80" customWidth="1"/>
    <col min="5" max="5" width="4.140625" style="80" customWidth="1"/>
    <col min="6" max="6" width="25" style="80" customWidth="1"/>
    <col min="7" max="7" width="4.140625" style="80" customWidth="1"/>
    <col min="8" max="8" width="25" style="80" customWidth="1"/>
    <col min="9" max="16384" width="9.140625" style="80"/>
  </cols>
  <sheetData>
    <row r="1" spans="1:12" s="5" customFormat="1" ht="51" customHeight="1" x14ac:dyDescent="0.25">
      <c r="A1" s="299" t="s">
        <v>65</v>
      </c>
      <c r="B1" s="299"/>
      <c r="C1" s="299"/>
      <c r="D1" s="299"/>
      <c r="E1" s="299"/>
      <c r="F1" s="299"/>
      <c r="G1" s="299"/>
      <c r="H1" s="299"/>
      <c r="I1" s="48"/>
      <c r="J1" s="48"/>
      <c r="K1" s="6"/>
      <c r="L1" s="6"/>
    </row>
    <row r="2" spans="1:12" s="29" customFormat="1" ht="19.5" customHeight="1" x14ac:dyDescent="0.2">
      <c r="A2" s="298" t="s">
        <v>5</v>
      </c>
      <c r="B2" s="272"/>
      <c r="C2" s="272"/>
      <c r="D2" s="272"/>
      <c r="E2" s="272"/>
      <c r="F2" s="272"/>
      <c r="G2" s="272"/>
      <c r="H2" s="273"/>
      <c r="I2" s="50"/>
      <c r="J2" s="50"/>
    </row>
    <row r="4" spans="1:12" ht="15" customHeight="1" x14ac:dyDescent="0.25">
      <c r="A4" s="325" t="s">
        <v>205</v>
      </c>
      <c r="B4" s="325"/>
      <c r="C4" s="325"/>
      <c r="D4" s="325"/>
      <c r="E4" s="325"/>
      <c r="F4" s="325"/>
      <c r="G4" s="325"/>
      <c r="H4" s="325"/>
      <c r="I4" s="95"/>
      <c r="J4" s="95"/>
    </row>
    <row r="5" spans="1:12" x14ac:dyDescent="0.25">
      <c r="A5" s="325"/>
      <c r="B5" s="325"/>
      <c r="C5" s="325"/>
      <c r="D5" s="325"/>
      <c r="E5" s="325"/>
      <c r="F5" s="325"/>
      <c r="G5" s="325"/>
      <c r="H5" s="325"/>
      <c r="I5" s="95"/>
      <c r="J5" s="95"/>
    </row>
    <row r="6" spans="1:12" x14ac:dyDescent="0.25">
      <c r="A6" s="325"/>
      <c r="B6" s="325"/>
      <c r="C6" s="325"/>
      <c r="D6" s="325"/>
      <c r="E6" s="325"/>
      <c r="F6" s="325"/>
      <c r="G6" s="325"/>
      <c r="H6" s="325"/>
      <c r="I6" s="95"/>
      <c r="J6" s="95"/>
    </row>
    <row r="7" spans="1:12" x14ac:dyDescent="0.25">
      <c r="A7" s="325"/>
      <c r="B7" s="325"/>
      <c r="C7" s="325"/>
      <c r="D7" s="325"/>
      <c r="E7" s="325"/>
      <c r="F7" s="325"/>
      <c r="G7" s="325"/>
      <c r="H7" s="325"/>
      <c r="I7" s="95"/>
      <c r="J7" s="95"/>
    </row>
    <row r="8" spans="1:12" x14ac:dyDescent="0.25">
      <c r="A8" s="106"/>
      <c r="B8" s="106"/>
      <c r="C8" s="106"/>
      <c r="D8" s="106"/>
      <c r="E8" s="106"/>
      <c r="F8" s="106"/>
      <c r="G8" s="106"/>
      <c r="H8" s="106"/>
      <c r="I8" s="95"/>
      <c r="J8" s="95"/>
    </row>
    <row r="10" spans="1:12" ht="30" x14ac:dyDescent="0.25">
      <c r="A10" s="103" t="s">
        <v>206</v>
      </c>
      <c r="B10" s="104"/>
      <c r="C10" s="369" t="s">
        <v>207</v>
      </c>
      <c r="D10" s="369"/>
      <c r="E10" s="104"/>
      <c r="F10" s="105" t="s">
        <v>213</v>
      </c>
      <c r="G10" s="104"/>
      <c r="H10" s="105" t="s">
        <v>214</v>
      </c>
    </row>
    <row r="11" spans="1:12" s="98" customFormat="1" ht="51" customHeight="1" x14ac:dyDescent="0.25">
      <c r="A11" s="102" t="s">
        <v>208</v>
      </c>
      <c r="B11" s="101"/>
      <c r="C11" s="107" t="s">
        <v>123</v>
      </c>
      <c r="D11" s="107" t="s">
        <v>124</v>
      </c>
      <c r="E11" s="101"/>
      <c r="F11" s="116"/>
      <c r="G11" s="101"/>
      <c r="H11" s="118"/>
    </row>
    <row r="12" spans="1:12" s="98" customFormat="1" ht="51" customHeight="1" x14ac:dyDescent="0.25">
      <c r="A12" s="99" t="s">
        <v>209</v>
      </c>
      <c r="B12" s="108"/>
      <c r="C12" s="107" t="s">
        <v>123</v>
      </c>
      <c r="D12" s="107" t="s">
        <v>124</v>
      </c>
      <c r="E12" s="100"/>
      <c r="F12" s="117"/>
      <c r="G12" s="100"/>
      <c r="H12" s="236"/>
    </row>
    <row r="13" spans="1:12" s="98" customFormat="1" ht="51" customHeight="1" x14ac:dyDescent="0.25">
      <c r="A13" s="102" t="s">
        <v>210</v>
      </c>
      <c r="B13" s="107"/>
      <c r="C13" s="107" t="s">
        <v>123</v>
      </c>
      <c r="D13" s="107" t="s">
        <v>124</v>
      </c>
      <c r="E13" s="101"/>
      <c r="F13" s="116"/>
      <c r="G13" s="101"/>
      <c r="H13" s="235"/>
    </row>
    <row r="14" spans="1:12" s="98" customFormat="1" ht="51" customHeight="1" x14ac:dyDescent="0.25">
      <c r="A14" s="102" t="s">
        <v>218</v>
      </c>
      <c r="B14" s="107"/>
      <c r="C14" s="107" t="s">
        <v>123</v>
      </c>
      <c r="D14" s="107" t="s">
        <v>124</v>
      </c>
      <c r="E14" s="101"/>
      <c r="F14" s="116"/>
      <c r="G14" s="101"/>
      <c r="H14" s="118"/>
    </row>
    <row r="15" spans="1:12" s="98" customFormat="1" ht="51" customHeight="1" x14ac:dyDescent="0.25">
      <c r="A15" s="102" t="s">
        <v>217</v>
      </c>
      <c r="B15" s="107"/>
      <c r="C15" s="107" t="s">
        <v>123</v>
      </c>
      <c r="D15" s="107" t="s">
        <v>124</v>
      </c>
      <c r="E15" s="101"/>
      <c r="F15" s="116"/>
      <c r="G15" s="101"/>
      <c r="H15" s="118"/>
    </row>
    <row r="16" spans="1:12" s="98" customFormat="1" ht="51" customHeight="1" x14ac:dyDescent="0.25">
      <c r="A16" s="102" t="s">
        <v>211</v>
      </c>
      <c r="B16" s="107"/>
      <c r="C16" s="107" t="s">
        <v>123</v>
      </c>
      <c r="D16" s="107" t="s">
        <v>124</v>
      </c>
      <c r="E16" s="101"/>
      <c r="F16" s="116"/>
      <c r="G16" s="101"/>
      <c r="H16" s="235"/>
    </row>
    <row r="17" spans="1:8" s="98" customFormat="1" ht="51" customHeight="1" x14ac:dyDescent="0.25">
      <c r="A17" s="102" t="s">
        <v>212</v>
      </c>
      <c r="B17" s="107"/>
      <c r="C17" s="107" t="s">
        <v>123</v>
      </c>
      <c r="D17" s="107" t="s">
        <v>124</v>
      </c>
      <c r="E17" s="101"/>
      <c r="F17" s="116"/>
      <c r="G17" s="101"/>
      <c r="H17" s="118"/>
    </row>
    <row r="18" spans="1:8" s="98" customFormat="1" ht="51" customHeight="1" x14ac:dyDescent="0.25">
      <c r="A18" s="102" t="s">
        <v>215</v>
      </c>
      <c r="B18" s="107"/>
      <c r="C18" s="107" t="s">
        <v>123</v>
      </c>
      <c r="D18" s="107" t="s">
        <v>124</v>
      </c>
      <c r="E18" s="101"/>
      <c r="F18" s="116"/>
      <c r="G18" s="101"/>
      <c r="H18" s="235"/>
    </row>
    <row r="19" spans="1:8" s="98" customFormat="1" ht="51" customHeight="1" x14ac:dyDescent="0.25">
      <c r="A19" s="102" t="s">
        <v>216</v>
      </c>
      <c r="B19" s="107"/>
      <c r="C19" s="107" t="s">
        <v>123</v>
      </c>
      <c r="D19" s="107" t="s">
        <v>124</v>
      </c>
      <c r="E19" s="101"/>
      <c r="F19" s="116"/>
      <c r="G19" s="101"/>
      <c r="H19" s="235"/>
    </row>
    <row r="20" spans="1:8" s="98" customFormat="1" ht="51" customHeight="1" x14ac:dyDescent="0.25">
      <c r="A20" s="102" t="s">
        <v>2</v>
      </c>
      <c r="B20" s="107"/>
      <c r="C20" s="107" t="s">
        <v>123</v>
      </c>
      <c r="D20" s="107" t="s">
        <v>124</v>
      </c>
      <c r="E20" s="101"/>
      <c r="F20" s="116"/>
      <c r="G20" s="101"/>
      <c r="H20" s="235"/>
    </row>
    <row r="22" spans="1:8" x14ac:dyDescent="0.25">
      <c r="A22" s="233"/>
    </row>
    <row r="23" spans="1:8" x14ac:dyDescent="0.25">
      <c r="A23" s="233"/>
    </row>
  </sheetData>
  <mergeCells count="4">
    <mergeCell ref="C10:D10"/>
    <mergeCell ref="A4:H7"/>
    <mergeCell ref="A2:H2"/>
    <mergeCell ref="A1:H1"/>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6443" r:id="rId3" name="Check Box 59">
              <controlPr defaultSize="0" autoFill="0" autoLine="0" autoPict="0">
                <anchor moveWithCells="1">
                  <from>
                    <xdr:col>3</xdr:col>
                    <xdr:colOff>152400</xdr:colOff>
                    <xdr:row>10</xdr:row>
                    <xdr:rowOff>180975</xdr:rowOff>
                  </from>
                  <to>
                    <xdr:col>3</xdr:col>
                    <xdr:colOff>352425</xdr:colOff>
                    <xdr:row>10</xdr:row>
                    <xdr:rowOff>485775</xdr:rowOff>
                  </to>
                </anchor>
              </controlPr>
            </control>
          </mc:Choice>
        </mc:AlternateContent>
        <mc:AlternateContent xmlns:mc="http://schemas.openxmlformats.org/markup-compatibility/2006">
          <mc:Choice Requires="x14">
            <control shapeId="16462" r:id="rId4" name="Check Box 78">
              <controlPr defaultSize="0" autoFill="0" autoLine="0" autoPict="0">
                <anchor moveWithCells="1">
                  <from>
                    <xdr:col>2</xdr:col>
                    <xdr:colOff>142875</xdr:colOff>
                    <xdr:row>10</xdr:row>
                    <xdr:rowOff>180975</xdr:rowOff>
                  </from>
                  <to>
                    <xdr:col>2</xdr:col>
                    <xdr:colOff>352425</xdr:colOff>
                    <xdr:row>10</xdr:row>
                    <xdr:rowOff>485775</xdr:rowOff>
                  </to>
                </anchor>
              </controlPr>
            </control>
          </mc:Choice>
        </mc:AlternateContent>
        <mc:AlternateContent xmlns:mc="http://schemas.openxmlformats.org/markup-compatibility/2006">
          <mc:Choice Requires="x14">
            <control shapeId="16463" r:id="rId5" name="Check Box 79">
              <controlPr defaultSize="0" autoFill="0" autoLine="0" autoPict="0">
                <anchor moveWithCells="1">
                  <from>
                    <xdr:col>3</xdr:col>
                    <xdr:colOff>152400</xdr:colOff>
                    <xdr:row>11</xdr:row>
                    <xdr:rowOff>180975</xdr:rowOff>
                  </from>
                  <to>
                    <xdr:col>3</xdr:col>
                    <xdr:colOff>352425</xdr:colOff>
                    <xdr:row>11</xdr:row>
                    <xdr:rowOff>485775</xdr:rowOff>
                  </to>
                </anchor>
              </controlPr>
            </control>
          </mc:Choice>
        </mc:AlternateContent>
        <mc:AlternateContent xmlns:mc="http://schemas.openxmlformats.org/markup-compatibility/2006">
          <mc:Choice Requires="x14">
            <control shapeId="16464" r:id="rId6" name="Check Box 80">
              <controlPr defaultSize="0" autoFill="0" autoLine="0" autoPict="0">
                <anchor moveWithCells="1">
                  <from>
                    <xdr:col>2</xdr:col>
                    <xdr:colOff>142875</xdr:colOff>
                    <xdr:row>11</xdr:row>
                    <xdr:rowOff>180975</xdr:rowOff>
                  </from>
                  <to>
                    <xdr:col>2</xdr:col>
                    <xdr:colOff>352425</xdr:colOff>
                    <xdr:row>11</xdr:row>
                    <xdr:rowOff>485775</xdr:rowOff>
                  </to>
                </anchor>
              </controlPr>
            </control>
          </mc:Choice>
        </mc:AlternateContent>
        <mc:AlternateContent xmlns:mc="http://schemas.openxmlformats.org/markup-compatibility/2006">
          <mc:Choice Requires="x14">
            <control shapeId="16465" r:id="rId7" name="Check Box 81">
              <controlPr defaultSize="0" autoFill="0" autoLine="0" autoPict="0">
                <anchor moveWithCells="1">
                  <from>
                    <xdr:col>3</xdr:col>
                    <xdr:colOff>152400</xdr:colOff>
                    <xdr:row>12</xdr:row>
                    <xdr:rowOff>180975</xdr:rowOff>
                  </from>
                  <to>
                    <xdr:col>3</xdr:col>
                    <xdr:colOff>352425</xdr:colOff>
                    <xdr:row>12</xdr:row>
                    <xdr:rowOff>485775</xdr:rowOff>
                  </to>
                </anchor>
              </controlPr>
            </control>
          </mc:Choice>
        </mc:AlternateContent>
        <mc:AlternateContent xmlns:mc="http://schemas.openxmlformats.org/markup-compatibility/2006">
          <mc:Choice Requires="x14">
            <control shapeId="16466" r:id="rId8" name="Check Box 82">
              <controlPr defaultSize="0" autoFill="0" autoLine="0" autoPict="0">
                <anchor moveWithCells="1">
                  <from>
                    <xdr:col>2</xdr:col>
                    <xdr:colOff>142875</xdr:colOff>
                    <xdr:row>12</xdr:row>
                    <xdr:rowOff>180975</xdr:rowOff>
                  </from>
                  <to>
                    <xdr:col>2</xdr:col>
                    <xdr:colOff>352425</xdr:colOff>
                    <xdr:row>12</xdr:row>
                    <xdr:rowOff>485775</xdr:rowOff>
                  </to>
                </anchor>
              </controlPr>
            </control>
          </mc:Choice>
        </mc:AlternateContent>
        <mc:AlternateContent xmlns:mc="http://schemas.openxmlformats.org/markup-compatibility/2006">
          <mc:Choice Requires="x14">
            <control shapeId="16467" r:id="rId9" name="Check Box 83">
              <controlPr defaultSize="0" autoFill="0" autoLine="0" autoPict="0">
                <anchor moveWithCells="1">
                  <from>
                    <xdr:col>3</xdr:col>
                    <xdr:colOff>152400</xdr:colOff>
                    <xdr:row>13</xdr:row>
                    <xdr:rowOff>180975</xdr:rowOff>
                  </from>
                  <to>
                    <xdr:col>3</xdr:col>
                    <xdr:colOff>352425</xdr:colOff>
                    <xdr:row>13</xdr:row>
                    <xdr:rowOff>485775</xdr:rowOff>
                  </to>
                </anchor>
              </controlPr>
            </control>
          </mc:Choice>
        </mc:AlternateContent>
        <mc:AlternateContent xmlns:mc="http://schemas.openxmlformats.org/markup-compatibility/2006">
          <mc:Choice Requires="x14">
            <control shapeId="16468" r:id="rId10" name="Check Box 84">
              <controlPr defaultSize="0" autoFill="0" autoLine="0" autoPict="0">
                <anchor moveWithCells="1">
                  <from>
                    <xdr:col>2</xdr:col>
                    <xdr:colOff>142875</xdr:colOff>
                    <xdr:row>13</xdr:row>
                    <xdr:rowOff>180975</xdr:rowOff>
                  </from>
                  <to>
                    <xdr:col>2</xdr:col>
                    <xdr:colOff>352425</xdr:colOff>
                    <xdr:row>13</xdr:row>
                    <xdr:rowOff>485775</xdr:rowOff>
                  </to>
                </anchor>
              </controlPr>
            </control>
          </mc:Choice>
        </mc:AlternateContent>
        <mc:AlternateContent xmlns:mc="http://schemas.openxmlformats.org/markup-compatibility/2006">
          <mc:Choice Requires="x14">
            <control shapeId="16469" r:id="rId11" name="Check Box 85">
              <controlPr defaultSize="0" autoFill="0" autoLine="0" autoPict="0">
                <anchor moveWithCells="1">
                  <from>
                    <xdr:col>3</xdr:col>
                    <xdr:colOff>152400</xdr:colOff>
                    <xdr:row>14</xdr:row>
                    <xdr:rowOff>180975</xdr:rowOff>
                  </from>
                  <to>
                    <xdr:col>3</xdr:col>
                    <xdr:colOff>352425</xdr:colOff>
                    <xdr:row>14</xdr:row>
                    <xdr:rowOff>485775</xdr:rowOff>
                  </to>
                </anchor>
              </controlPr>
            </control>
          </mc:Choice>
        </mc:AlternateContent>
        <mc:AlternateContent xmlns:mc="http://schemas.openxmlformats.org/markup-compatibility/2006">
          <mc:Choice Requires="x14">
            <control shapeId="16470" r:id="rId12" name="Check Box 86">
              <controlPr defaultSize="0" autoFill="0" autoLine="0" autoPict="0">
                <anchor moveWithCells="1">
                  <from>
                    <xdr:col>2</xdr:col>
                    <xdr:colOff>142875</xdr:colOff>
                    <xdr:row>14</xdr:row>
                    <xdr:rowOff>180975</xdr:rowOff>
                  </from>
                  <to>
                    <xdr:col>2</xdr:col>
                    <xdr:colOff>352425</xdr:colOff>
                    <xdr:row>14</xdr:row>
                    <xdr:rowOff>485775</xdr:rowOff>
                  </to>
                </anchor>
              </controlPr>
            </control>
          </mc:Choice>
        </mc:AlternateContent>
        <mc:AlternateContent xmlns:mc="http://schemas.openxmlformats.org/markup-compatibility/2006">
          <mc:Choice Requires="x14">
            <control shapeId="16471" r:id="rId13" name="Check Box 87">
              <controlPr defaultSize="0" autoFill="0" autoLine="0" autoPict="0">
                <anchor moveWithCells="1">
                  <from>
                    <xdr:col>3</xdr:col>
                    <xdr:colOff>152400</xdr:colOff>
                    <xdr:row>15</xdr:row>
                    <xdr:rowOff>180975</xdr:rowOff>
                  </from>
                  <to>
                    <xdr:col>3</xdr:col>
                    <xdr:colOff>352425</xdr:colOff>
                    <xdr:row>15</xdr:row>
                    <xdr:rowOff>485775</xdr:rowOff>
                  </to>
                </anchor>
              </controlPr>
            </control>
          </mc:Choice>
        </mc:AlternateContent>
        <mc:AlternateContent xmlns:mc="http://schemas.openxmlformats.org/markup-compatibility/2006">
          <mc:Choice Requires="x14">
            <control shapeId="16472" r:id="rId14" name="Check Box 88">
              <controlPr defaultSize="0" autoFill="0" autoLine="0" autoPict="0">
                <anchor moveWithCells="1">
                  <from>
                    <xdr:col>2</xdr:col>
                    <xdr:colOff>142875</xdr:colOff>
                    <xdr:row>15</xdr:row>
                    <xdr:rowOff>180975</xdr:rowOff>
                  </from>
                  <to>
                    <xdr:col>2</xdr:col>
                    <xdr:colOff>352425</xdr:colOff>
                    <xdr:row>15</xdr:row>
                    <xdr:rowOff>485775</xdr:rowOff>
                  </to>
                </anchor>
              </controlPr>
            </control>
          </mc:Choice>
        </mc:AlternateContent>
        <mc:AlternateContent xmlns:mc="http://schemas.openxmlformats.org/markup-compatibility/2006">
          <mc:Choice Requires="x14">
            <control shapeId="16473" r:id="rId15" name="Check Box 89">
              <controlPr defaultSize="0" autoFill="0" autoLine="0" autoPict="0">
                <anchor moveWithCells="1">
                  <from>
                    <xdr:col>3</xdr:col>
                    <xdr:colOff>152400</xdr:colOff>
                    <xdr:row>16</xdr:row>
                    <xdr:rowOff>180975</xdr:rowOff>
                  </from>
                  <to>
                    <xdr:col>3</xdr:col>
                    <xdr:colOff>352425</xdr:colOff>
                    <xdr:row>16</xdr:row>
                    <xdr:rowOff>485775</xdr:rowOff>
                  </to>
                </anchor>
              </controlPr>
            </control>
          </mc:Choice>
        </mc:AlternateContent>
        <mc:AlternateContent xmlns:mc="http://schemas.openxmlformats.org/markup-compatibility/2006">
          <mc:Choice Requires="x14">
            <control shapeId="16474" r:id="rId16" name="Check Box 90">
              <controlPr defaultSize="0" autoFill="0" autoLine="0" autoPict="0">
                <anchor moveWithCells="1">
                  <from>
                    <xdr:col>2</xdr:col>
                    <xdr:colOff>142875</xdr:colOff>
                    <xdr:row>16</xdr:row>
                    <xdr:rowOff>180975</xdr:rowOff>
                  </from>
                  <to>
                    <xdr:col>2</xdr:col>
                    <xdr:colOff>352425</xdr:colOff>
                    <xdr:row>16</xdr:row>
                    <xdr:rowOff>485775</xdr:rowOff>
                  </to>
                </anchor>
              </controlPr>
            </control>
          </mc:Choice>
        </mc:AlternateContent>
        <mc:AlternateContent xmlns:mc="http://schemas.openxmlformats.org/markup-compatibility/2006">
          <mc:Choice Requires="x14">
            <control shapeId="16475" r:id="rId17" name="Check Box 91">
              <controlPr defaultSize="0" autoFill="0" autoLine="0" autoPict="0">
                <anchor moveWithCells="1">
                  <from>
                    <xdr:col>3</xdr:col>
                    <xdr:colOff>152400</xdr:colOff>
                    <xdr:row>17</xdr:row>
                    <xdr:rowOff>180975</xdr:rowOff>
                  </from>
                  <to>
                    <xdr:col>3</xdr:col>
                    <xdr:colOff>352425</xdr:colOff>
                    <xdr:row>17</xdr:row>
                    <xdr:rowOff>485775</xdr:rowOff>
                  </to>
                </anchor>
              </controlPr>
            </control>
          </mc:Choice>
        </mc:AlternateContent>
        <mc:AlternateContent xmlns:mc="http://schemas.openxmlformats.org/markup-compatibility/2006">
          <mc:Choice Requires="x14">
            <control shapeId="16476" r:id="rId18" name="Check Box 92">
              <controlPr defaultSize="0" autoFill="0" autoLine="0" autoPict="0">
                <anchor moveWithCells="1">
                  <from>
                    <xdr:col>2</xdr:col>
                    <xdr:colOff>142875</xdr:colOff>
                    <xdr:row>17</xdr:row>
                    <xdr:rowOff>180975</xdr:rowOff>
                  </from>
                  <to>
                    <xdr:col>2</xdr:col>
                    <xdr:colOff>352425</xdr:colOff>
                    <xdr:row>17</xdr:row>
                    <xdr:rowOff>485775</xdr:rowOff>
                  </to>
                </anchor>
              </controlPr>
            </control>
          </mc:Choice>
        </mc:AlternateContent>
        <mc:AlternateContent xmlns:mc="http://schemas.openxmlformats.org/markup-compatibility/2006">
          <mc:Choice Requires="x14">
            <control shapeId="16477" r:id="rId19" name="Check Box 93">
              <controlPr defaultSize="0" autoFill="0" autoLine="0" autoPict="0">
                <anchor moveWithCells="1">
                  <from>
                    <xdr:col>3</xdr:col>
                    <xdr:colOff>152400</xdr:colOff>
                    <xdr:row>18</xdr:row>
                    <xdr:rowOff>180975</xdr:rowOff>
                  </from>
                  <to>
                    <xdr:col>3</xdr:col>
                    <xdr:colOff>352425</xdr:colOff>
                    <xdr:row>18</xdr:row>
                    <xdr:rowOff>485775</xdr:rowOff>
                  </to>
                </anchor>
              </controlPr>
            </control>
          </mc:Choice>
        </mc:AlternateContent>
        <mc:AlternateContent xmlns:mc="http://schemas.openxmlformats.org/markup-compatibility/2006">
          <mc:Choice Requires="x14">
            <control shapeId="16478" r:id="rId20" name="Check Box 94">
              <controlPr defaultSize="0" autoFill="0" autoLine="0" autoPict="0">
                <anchor moveWithCells="1">
                  <from>
                    <xdr:col>2</xdr:col>
                    <xdr:colOff>142875</xdr:colOff>
                    <xdr:row>18</xdr:row>
                    <xdr:rowOff>180975</xdr:rowOff>
                  </from>
                  <to>
                    <xdr:col>2</xdr:col>
                    <xdr:colOff>352425</xdr:colOff>
                    <xdr:row>18</xdr:row>
                    <xdr:rowOff>485775</xdr:rowOff>
                  </to>
                </anchor>
              </controlPr>
            </control>
          </mc:Choice>
        </mc:AlternateContent>
        <mc:AlternateContent xmlns:mc="http://schemas.openxmlformats.org/markup-compatibility/2006">
          <mc:Choice Requires="x14">
            <control shapeId="16479" r:id="rId21" name="Check Box 95">
              <controlPr defaultSize="0" autoFill="0" autoLine="0" autoPict="0">
                <anchor moveWithCells="1">
                  <from>
                    <xdr:col>3</xdr:col>
                    <xdr:colOff>152400</xdr:colOff>
                    <xdr:row>19</xdr:row>
                    <xdr:rowOff>180975</xdr:rowOff>
                  </from>
                  <to>
                    <xdr:col>3</xdr:col>
                    <xdr:colOff>352425</xdr:colOff>
                    <xdr:row>19</xdr:row>
                    <xdr:rowOff>485775</xdr:rowOff>
                  </to>
                </anchor>
              </controlPr>
            </control>
          </mc:Choice>
        </mc:AlternateContent>
        <mc:AlternateContent xmlns:mc="http://schemas.openxmlformats.org/markup-compatibility/2006">
          <mc:Choice Requires="x14">
            <control shapeId="16480" r:id="rId22" name="Check Box 96">
              <controlPr defaultSize="0" autoFill="0" autoLine="0" autoPict="0">
                <anchor moveWithCells="1">
                  <from>
                    <xdr:col>2</xdr:col>
                    <xdr:colOff>142875</xdr:colOff>
                    <xdr:row>19</xdr:row>
                    <xdr:rowOff>180975</xdr:rowOff>
                  </from>
                  <to>
                    <xdr:col>2</xdr:col>
                    <xdr:colOff>352425</xdr:colOff>
                    <xdr:row>19</xdr:row>
                    <xdr:rowOff>485775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L243"/>
  <sheetViews>
    <sheetView tabSelected="1" zoomScaleNormal="100" workbookViewId="0">
      <selection activeCell="A36" sqref="A36"/>
    </sheetView>
  </sheetViews>
  <sheetFormatPr defaultColWidth="9.140625" defaultRowHeight="14.25" x14ac:dyDescent="0.2"/>
  <cols>
    <col min="1" max="1" width="19.42578125" style="1" customWidth="1"/>
    <col min="2" max="6" width="13.5703125" style="1" customWidth="1"/>
    <col min="7" max="8" width="13.5703125" style="113" customWidth="1"/>
    <col min="9" max="12" width="13.5703125" style="1" customWidth="1"/>
    <col min="13" max="13" width="7.140625" style="29" customWidth="1"/>
    <col min="14" max="87" width="9.140625" style="29"/>
    <col min="88" max="16384" width="9.140625" style="1"/>
  </cols>
  <sheetData>
    <row r="1" spans="1:90" s="5" customFormat="1" ht="51" customHeight="1" x14ac:dyDescent="0.25">
      <c r="A1" s="299" t="s">
        <v>65</v>
      </c>
      <c r="B1" s="299"/>
      <c r="C1" s="299"/>
      <c r="D1" s="299"/>
      <c r="E1" s="299"/>
      <c r="F1" s="299"/>
      <c r="G1" s="299"/>
      <c r="H1" s="299"/>
      <c r="I1" s="299"/>
      <c r="J1" s="299"/>
      <c r="K1" s="299"/>
      <c r="L1" s="299"/>
      <c r="M1" s="6"/>
    </row>
    <row r="2" spans="1:90" ht="18.75" customHeight="1" x14ac:dyDescent="0.2">
      <c r="A2" s="371" t="s">
        <v>237</v>
      </c>
      <c r="B2" s="372"/>
      <c r="C2" s="372"/>
      <c r="D2" s="372"/>
      <c r="E2" s="372"/>
      <c r="F2" s="372"/>
      <c r="G2" s="372"/>
      <c r="H2" s="372"/>
      <c r="I2" s="372"/>
      <c r="J2" s="372"/>
      <c r="K2" s="372"/>
      <c r="L2" s="373"/>
    </row>
    <row r="3" spans="1:90" ht="18.75" customHeight="1" x14ac:dyDescent="0.2">
      <c r="A3" s="130"/>
      <c r="B3" s="130"/>
      <c r="C3" s="130"/>
      <c r="D3" s="130"/>
      <c r="E3" s="130"/>
      <c r="F3" s="130"/>
      <c r="G3" s="130"/>
      <c r="H3" s="130"/>
      <c r="I3" s="130"/>
      <c r="J3" s="133"/>
      <c r="K3" s="152"/>
      <c r="L3" s="130"/>
    </row>
    <row r="4" spans="1:90" s="109" customFormat="1" ht="18.75" customHeight="1" x14ac:dyDescent="0.25">
      <c r="A4" s="374" t="s">
        <v>238</v>
      </c>
      <c r="B4" s="375"/>
      <c r="C4" s="375"/>
      <c r="D4" s="375"/>
      <c r="E4" s="375"/>
      <c r="F4" s="375"/>
      <c r="G4" s="375"/>
      <c r="H4" s="375"/>
      <c r="I4" s="375"/>
      <c r="J4" s="375"/>
      <c r="K4" s="375"/>
      <c r="L4" s="376"/>
      <c r="CJ4" s="110"/>
      <c r="CK4" s="110"/>
      <c r="CL4" s="110"/>
    </row>
    <row r="5" spans="1:90" s="18" customFormat="1" ht="31.5" x14ac:dyDescent="0.2">
      <c r="A5" s="150" t="s">
        <v>17</v>
      </c>
      <c r="B5" s="150" t="s">
        <v>18</v>
      </c>
      <c r="C5" s="150" t="s">
        <v>32</v>
      </c>
      <c r="D5" s="150" t="s">
        <v>19</v>
      </c>
      <c r="E5" s="150" t="s">
        <v>20</v>
      </c>
      <c r="F5" s="150" t="s">
        <v>105</v>
      </c>
      <c r="G5" s="150" t="s">
        <v>25</v>
      </c>
      <c r="H5" s="150" t="s">
        <v>21</v>
      </c>
      <c r="I5" s="150" t="s">
        <v>219</v>
      </c>
      <c r="J5" s="150" t="s">
        <v>23</v>
      </c>
      <c r="K5" s="150" t="s">
        <v>24</v>
      </c>
      <c r="L5" s="154" t="s">
        <v>36</v>
      </c>
      <c r="CH5" s="44"/>
      <c r="CI5" s="44"/>
      <c r="CJ5" s="44"/>
    </row>
    <row r="6" spans="1:90" s="29" customFormat="1" ht="18" customHeight="1" x14ac:dyDescent="0.25">
      <c r="A6" s="13" t="s">
        <v>27</v>
      </c>
      <c r="B6" s="378">
        <v>214.25000000000003</v>
      </c>
      <c r="C6" s="379"/>
      <c r="D6" s="380"/>
      <c r="E6" s="232">
        <v>215.25</v>
      </c>
      <c r="F6" s="232"/>
      <c r="G6" s="232">
        <v>131.83330000000001</v>
      </c>
      <c r="H6" s="232">
        <v>83.916600000000031</v>
      </c>
      <c r="I6" s="232">
        <v>104.58330000000001</v>
      </c>
      <c r="J6" s="232">
        <v>133.66669999999999</v>
      </c>
      <c r="K6" s="232"/>
      <c r="L6" s="232">
        <v>215.25</v>
      </c>
      <c r="CH6" s="1"/>
      <c r="CI6" s="1"/>
      <c r="CJ6" s="1"/>
    </row>
    <row r="7" spans="1:90" s="29" customFormat="1" ht="18" customHeight="1" x14ac:dyDescent="0.25">
      <c r="A7" s="13" t="s">
        <v>28</v>
      </c>
      <c r="B7" s="378">
        <v>26</v>
      </c>
      <c r="C7" s="379"/>
      <c r="D7" s="380"/>
      <c r="E7" s="232">
        <v>26</v>
      </c>
      <c r="F7" s="232"/>
      <c r="G7" s="232">
        <v>26</v>
      </c>
      <c r="H7" s="232">
        <v>4.7499999999999991</v>
      </c>
      <c r="I7" s="232">
        <v>7</v>
      </c>
      <c r="J7" s="232">
        <v>4.4165999999999999</v>
      </c>
      <c r="K7" s="232"/>
      <c r="L7" s="232">
        <v>26</v>
      </c>
      <c r="CH7" s="1"/>
      <c r="CI7" s="1"/>
      <c r="CJ7" s="1"/>
    </row>
    <row r="8" spans="1:90" s="29" customFormat="1" ht="18" customHeight="1" x14ac:dyDescent="0.25">
      <c r="A8" s="13" t="s">
        <v>29</v>
      </c>
      <c r="B8" s="378">
        <v>15.166700000000001</v>
      </c>
      <c r="C8" s="379"/>
      <c r="D8" s="380"/>
      <c r="E8" s="232">
        <v>15.166700000000001</v>
      </c>
      <c r="F8" s="232"/>
      <c r="G8" s="232">
        <v>13.333299999999999</v>
      </c>
      <c r="H8" s="232">
        <v>-8.3400000000000057E-2</v>
      </c>
      <c r="I8" s="232">
        <v>-1.3332999999999999</v>
      </c>
      <c r="J8" s="232">
        <v>0</v>
      </c>
      <c r="K8" s="232"/>
      <c r="L8" s="232">
        <v>15.166700000000001</v>
      </c>
      <c r="CH8" s="1"/>
      <c r="CI8" s="1"/>
      <c r="CJ8" s="1"/>
    </row>
    <row r="9" spans="1:90" s="29" customFormat="1" ht="18" customHeight="1" x14ac:dyDescent="0.25">
      <c r="A9" s="13" t="s">
        <v>30</v>
      </c>
      <c r="B9" s="378">
        <v>137.7501</v>
      </c>
      <c r="C9" s="379"/>
      <c r="D9" s="380"/>
      <c r="E9" s="232">
        <v>136.75</v>
      </c>
      <c r="F9" s="232"/>
      <c r="G9" s="232">
        <v>135.25</v>
      </c>
      <c r="H9" s="232">
        <v>20.833300000000001</v>
      </c>
      <c r="I9" s="232">
        <v>44.916699999999999</v>
      </c>
      <c r="J9" s="232">
        <v>10.916599999999999</v>
      </c>
      <c r="K9" s="232"/>
      <c r="L9" s="232">
        <v>137.7501</v>
      </c>
      <c r="CH9" s="1"/>
      <c r="CI9" s="1"/>
      <c r="CJ9" s="1"/>
    </row>
    <row r="10" spans="1:90" s="29" customFormat="1" ht="18" customHeight="1" x14ac:dyDescent="0.25">
      <c r="A10" s="142" t="s">
        <v>36</v>
      </c>
      <c r="B10" s="378">
        <v>393.16680000000002</v>
      </c>
      <c r="C10" s="379"/>
      <c r="D10" s="380"/>
      <c r="E10" s="232">
        <v>393.16669999999999</v>
      </c>
      <c r="F10" s="232"/>
      <c r="G10" s="232">
        <v>306.41660000000002</v>
      </c>
      <c r="H10" s="232">
        <v>109.41650000000004</v>
      </c>
      <c r="I10" s="232">
        <v>155.16670000000002</v>
      </c>
      <c r="J10" s="232">
        <v>148.99989999999997</v>
      </c>
      <c r="K10" s="232"/>
      <c r="L10" s="232">
        <v>393.16680000000002</v>
      </c>
      <c r="CH10" s="1"/>
      <c r="CI10" s="1"/>
      <c r="CJ10" s="1"/>
    </row>
    <row r="11" spans="1:90" s="29" customFormat="1" ht="18.75" customHeight="1" x14ac:dyDescent="0.25">
      <c r="A11" s="377"/>
      <c r="B11" s="377"/>
      <c r="C11" s="377"/>
      <c r="D11" s="377"/>
      <c r="E11" s="377"/>
      <c r="F11" s="377"/>
      <c r="G11" s="377"/>
      <c r="H11" s="377"/>
      <c r="I11" s="377"/>
      <c r="J11" s="377"/>
      <c r="K11" s="377"/>
      <c r="L11" s="377"/>
    </row>
    <row r="12" spans="1:90" s="109" customFormat="1" ht="19.5" customHeight="1" x14ac:dyDescent="0.25">
      <c r="A12" s="374" t="s">
        <v>68</v>
      </c>
      <c r="B12" s="375"/>
      <c r="C12" s="375"/>
      <c r="D12" s="375"/>
      <c r="E12" s="375"/>
      <c r="F12" s="375"/>
      <c r="G12" s="375"/>
      <c r="H12" s="375"/>
      <c r="I12" s="375"/>
      <c r="J12" s="375"/>
      <c r="K12" s="375"/>
      <c r="L12" s="376"/>
      <c r="CJ12" s="110"/>
      <c r="CK12" s="110"/>
      <c r="CL12" s="110"/>
    </row>
    <row r="13" spans="1:90" s="18" customFormat="1" ht="31.5" x14ac:dyDescent="0.2">
      <c r="A13" s="150" t="s">
        <v>17</v>
      </c>
      <c r="B13" s="150" t="s">
        <v>18</v>
      </c>
      <c r="C13" s="150" t="s">
        <v>32</v>
      </c>
      <c r="D13" s="150" t="s">
        <v>19</v>
      </c>
      <c r="E13" s="150" t="s">
        <v>20</v>
      </c>
      <c r="F13" s="150" t="s">
        <v>105</v>
      </c>
      <c r="G13" s="150" t="s">
        <v>25</v>
      </c>
      <c r="H13" s="150" t="s">
        <v>21</v>
      </c>
      <c r="I13" s="150" t="s">
        <v>219</v>
      </c>
      <c r="J13" s="150" t="s">
        <v>23</v>
      </c>
      <c r="K13" s="150" t="s">
        <v>24</v>
      </c>
      <c r="L13" s="154" t="s">
        <v>36</v>
      </c>
      <c r="N13" s="18" t="s">
        <v>278</v>
      </c>
      <c r="CH13" s="44"/>
      <c r="CI13" s="44"/>
      <c r="CJ13" s="44"/>
    </row>
    <row r="14" spans="1:90" s="29" customFormat="1" ht="18" customHeight="1" x14ac:dyDescent="0.25">
      <c r="A14" s="13" t="s">
        <v>27</v>
      </c>
      <c r="B14" s="378">
        <v>6741.5022529385997</v>
      </c>
      <c r="C14" s="379"/>
      <c r="D14" s="380"/>
      <c r="E14" s="232">
        <v>268.29931270296282</v>
      </c>
      <c r="F14" s="232"/>
      <c r="G14" s="232">
        <v>608.22625745265407</v>
      </c>
      <c r="H14" s="232">
        <v>1203.6856316704477</v>
      </c>
      <c r="I14" s="232">
        <v>483.09378647656916</v>
      </c>
      <c r="J14" s="232">
        <v>254.8187059702187</v>
      </c>
      <c r="K14" s="232"/>
      <c r="L14" s="232">
        <v>8213.2231499242826</v>
      </c>
      <c r="CH14" s="1"/>
      <c r="CI14" s="1"/>
      <c r="CJ14" s="1"/>
    </row>
    <row r="15" spans="1:90" s="29" customFormat="1" ht="18" customHeight="1" x14ac:dyDescent="0.25">
      <c r="A15" s="13" t="s">
        <v>28</v>
      </c>
      <c r="B15" s="378">
        <v>3902.7811681660919</v>
      </c>
      <c r="C15" s="379"/>
      <c r="D15" s="380"/>
      <c r="E15" s="232">
        <v>269.59353163375397</v>
      </c>
      <c r="F15" s="232"/>
      <c r="G15" s="232">
        <v>444.04516580766835</v>
      </c>
      <c r="H15" s="232">
        <v>828.22254338996299</v>
      </c>
      <c r="I15" s="232">
        <v>279.10236790766675</v>
      </c>
      <c r="J15" s="232">
        <v>150.15739796758723</v>
      </c>
      <c r="K15" s="232"/>
      <c r="L15" s="232">
        <v>4868.3798202351927</v>
      </c>
      <c r="CH15" s="1"/>
      <c r="CI15" s="1"/>
      <c r="CJ15" s="1"/>
    </row>
    <row r="16" spans="1:90" s="29" customFormat="1" ht="18" customHeight="1" x14ac:dyDescent="0.25">
      <c r="A16" s="13" t="s">
        <v>29</v>
      </c>
      <c r="B16" s="378">
        <v>5481.4092381139762</v>
      </c>
      <c r="C16" s="379"/>
      <c r="D16" s="380"/>
      <c r="E16" s="232">
        <v>273.97983090154372</v>
      </c>
      <c r="F16" s="232"/>
      <c r="G16" s="232">
        <v>461.75790859067956</v>
      </c>
      <c r="H16" s="232">
        <v>2463.9324743967641</v>
      </c>
      <c r="I16" s="232">
        <v>150.58026299377741</v>
      </c>
      <c r="J16" s="232">
        <v>0</v>
      </c>
      <c r="K16" s="232"/>
      <c r="L16" s="232">
        <v>6134.5418240378922</v>
      </c>
      <c r="CH16" s="1"/>
      <c r="CI16" s="1"/>
      <c r="CJ16" s="1"/>
    </row>
    <row r="17" spans="1:90" s="29" customFormat="1" ht="18" customHeight="1" x14ac:dyDescent="0.25">
      <c r="A17" s="13" t="s">
        <v>30</v>
      </c>
      <c r="B17" s="378">
        <v>4733.3972348759316</v>
      </c>
      <c r="C17" s="379"/>
      <c r="D17" s="380"/>
      <c r="E17" s="232">
        <v>271.17931420018442</v>
      </c>
      <c r="F17" s="232"/>
      <c r="G17" s="232">
        <v>451.85651977638111</v>
      </c>
      <c r="H17" s="232">
        <v>1020.588634955865</v>
      </c>
      <c r="I17" s="232">
        <v>305.53245652688099</v>
      </c>
      <c r="J17" s="232">
        <v>116.88981100589245</v>
      </c>
      <c r="K17" s="232"/>
      <c r="L17" s="232">
        <v>5709.5064625727864</v>
      </c>
      <c r="CH17" s="1"/>
      <c r="CI17" s="1"/>
      <c r="CJ17" s="1"/>
    </row>
    <row r="18" spans="1:90" s="29" customFormat="1" ht="18" customHeight="1" x14ac:dyDescent="0.25">
      <c r="A18" s="142" t="s">
        <v>36</v>
      </c>
      <c r="B18" s="378">
        <v>5801.6088845751974</v>
      </c>
      <c r="C18" s="379"/>
      <c r="D18" s="380"/>
      <c r="E18" s="232">
        <v>269.60574229709692</v>
      </c>
      <c r="F18" s="232"/>
      <c r="G18" s="232">
        <v>518.9013911126226</v>
      </c>
      <c r="H18" s="232">
        <v>1151.563064071689</v>
      </c>
      <c r="I18" s="232">
        <v>425.34899562857231</v>
      </c>
      <c r="J18" s="232">
        <v>241.61090041000034</v>
      </c>
      <c r="K18" s="232"/>
      <c r="L18" s="232">
        <v>7055.5296123680837</v>
      </c>
      <c r="CH18" s="1"/>
      <c r="CI18" s="1"/>
      <c r="CJ18" s="1"/>
    </row>
    <row r="19" spans="1:90" s="29" customFormat="1" ht="18.75" customHeight="1" x14ac:dyDescent="0.25">
      <c r="A19" s="131"/>
      <c r="B19" s="131"/>
      <c r="C19" s="131"/>
      <c r="D19" s="131"/>
      <c r="E19" s="131"/>
      <c r="F19" s="131"/>
      <c r="G19" s="131"/>
      <c r="H19" s="131"/>
      <c r="I19" s="131"/>
      <c r="J19" s="132"/>
      <c r="K19" s="151"/>
      <c r="L19" s="131"/>
    </row>
    <row r="20" spans="1:90" s="109" customFormat="1" ht="19.5" customHeight="1" x14ac:dyDescent="0.25">
      <c r="A20" s="374" t="s">
        <v>69</v>
      </c>
      <c r="B20" s="375"/>
      <c r="C20" s="375"/>
      <c r="D20" s="375"/>
      <c r="E20" s="375"/>
      <c r="F20" s="375"/>
      <c r="G20" s="375"/>
      <c r="H20" s="375"/>
      <c r="I20" s="375"/>
      <c r="J20" s="375"/>
      <c r="K20" s="375"/>
      <c r="L20" s="376"/>
      <c r="CJ20" s="110"/>
      <c r="CK20" s="110"/>
      <c r="CL20" s="110"/>
    </row>
    <row r="21" spans="1:90" s="18" customFormat="1" ht="31.5" x14ac:dyDescent="0.2">
      <c r="A21" s="150" t="s">
        <v>17</v>
      </c>
      <c r="B21" s="150" t="s">
        <v>18</v>
      </c>
      <c r="C21" s="150" t="s">
        <v>32</v>
      </c>
      <c r="D21" s="150" t="s">
        <v>19</v>
      </c>
      <c r="E21" s="150" t="s">
        <v>20</v>
      </c>
      <c r="F21" s="150" t="s">
        <v>105</v>
      </c>
      <c r="G21" s="150" t="s">
        <v>25</v>
      </c>
      <c r="H21" s="150" t="s">
        <v>21</v>
      </c>
      <c r="I21" s="150" t="s">
        <v>219</v>
      </c>
      <c r="J21" s="150" t="s">
        <v>23</v>
      </c>
      <c r="K21" s="150" t="s">
        <v>24</v>
      </c>
      <c r="L21" s="154" t="s">
        <v>36</v>
      </c>
      <c r="N21" s="18" t="s">
        <v>278</v>
      </c>
      <c r="CH21" s="44"/>
      <c r="CI21" s="44"/>
      <c r="CJ21" s="44"/>
    </row>
    <row r="22" spans="1:90" s="29" customFormat="1" ht="18" customHeight="1" x14ac:dyDescent="0.25">
      <c r="A22" s="13" t="s">
        <v>27</v>
      </c>
      <c r="B22" s="378">
        <v>7456.1014917500925</v>
      </c>
      <c r="C22" s="379"/>
      <c r="D22" s="380"/>
      <c r="E22" s="232">
        <v>300.22693091461542</v>
      </c>
      <c r="F22" s="232"/>
      <c r="G22" s="232">
        <v>662.35839436594028</v>
      </c>
      <c r="H22" s="232">
        <v>1291.5546827823905</v>
      </c>
      <c r="I22" s="232">
        <v>569.0844804693985</v>
      </c>
      <c r="J22" s="232">
        <v>166.65143370452304</v>
      </c>
      <c r="K22" s="232"/>
      <c r="L22" s="232">
        <v>9010.8703471860445</v>
      </c>
      <c r="CH22" s="1"/>
      <c r="CI22" s="1"/>
      <c r="CJ22" s="1"/>
    </row>
    <row r="23" spans="1:90" s="29" customFormat="1" ht="18" customHeight="1" x14ac:dyDescent="0.25">
      <c r="A23" s="13" t="s">
        <v>28</v>
      </c>
      <c r="B23" s="378">
        <v>4316.4759719916974</v>
      </c>
      <c r="C23" s="379"/>
      <c r="D23" s="380"/>
      <c r="E23" s="232">
        <v>301.67516189817064</v>
      </c>
      <c r="F23" s="232"/>
      <c r="G23" s="232">
        <v>483.5651855645508</v>
      </c>
      <c r="H23" s="232">
        <v>888.68278905743023</v>
      </c>
      <c r="I23" s="232">
        <v>328.78258939523141</v>
      </c>
      <c r="J23" s="232">
        <v>98.202938270802036</v>
      </c>
      <c r="K23" s="232"/>
      <c r="L23" s="232">
        <v>5369.2718760296602</v>
      </c>
      <c r="CH23" s="1"/>
      <c r="CI23" s="1"/>
      <c r="CJ23" s="1"/>
    </row>
    <row r="24" spans="1:90" s="29" customFormat="1" ht="18" customHeight="1" x14ac:dyDescent="0.25">
      <c r="A24" s="13" t="s">
        <v>29</v>
      </c>
      <c r="B24" s="378">
        <v>6062.4386173540579</v>
      </c>
      <c r="C24" s="379"/>
      <c r="D24" s="380"/>
      <c r="E24" s="232">
        <v>306.58343077882739</v>
      </c>
      <c r="F24" s="232"/>
      <c r="G24" s="232">
        <v>502.85436245525</v>
      </c>
      <c r="H24" s="232">
        <v>2643.7995450277281</v>
      </c>
      <c r="I24" s="232">
        <v>177.38354980666978</v>
      </c>
      <c r="J24" s="232">
        <v>0</v>
      </c>
      <c r="K24" s="232"/>
      <c r="L24" s="232">
        <v>6780.9580462018148</v>
      </c>
      <c r="CH24" s="1"/>
      <c r="CI24" s="1"/>
      <c r="CJ24" s="1"/>
    </row>
    <row r="25" spans="1:90" s="29" customFormat="1" ht="18" customHeight="1" x14ac:dyDescent="0.25">
      <c r="A25" s="13" t="s">
        <v>30</v>
      </c>
      <c r="B25" s="378">
        <v>5235.13734177278</v>
      </c>
      <c r="C25" s="379"/>
      <c r="D25" s="380"/>
      <c r="E25" s="232">
        <v>303.44965259000634</v>
      </c>
      <c r="F25" s="232"/>
      <c r="G25" s="232">
        <v>492.07175003647899</v>
      </c>
      <c r="H25" s="232">
        <v>1095.091605307643</v>
      </c>
      <c r="I25" s="232">
        <v>359.91723378866578</v>
      </c>
      <c r="J25" s="232">
        <v>76.445936397853671</v>
      </c>
      <c r="K25" s="232"/>
      <c r="L25" s="232">
        <v>6308.5640779360865</v>
      </c>
      <c r="CH25" s="1"/>
      <c r="CI25" s="1"/>
      <c r="CJ25" s="1"/>
    </row>
    <row r="26" spans="1:90" s="29" customFormat="1" ht="18" customHeight="1" x14ac:dyDescent="0.25">
      <c r="A26" s="143" t="s">
        <v>36</v>
      </c>
      <c r="B26" s="378">
        <v>6416.5794263401685</v>
      </c>
      <c r="C26" s="379"/>
      <c r="D26" s="380"/>
      <c r="E26" s="232">
        <v>301.68882563045145</v>
      </c>
      <c r="F26" s="232"/>
      <c r="G26" s="232">
        <v>565.0836149216459</v>
      </c>
      <c r="H26" s="232">
        <v>1235.6271677489221</v>
      </c>
      <c r="I26" s="232">
        <v>501.06111685045818</v>
      </c>
      <c r="J26" s="232">
        <v>158.01352886814021</v>
      </c>
      <c r="K26" s="232"/>
      <c r="L26" s="232">
        <v>7760.1694751438827</v>
      </c>
      <c r="CH26" s="1"/>
      <c r="CI26" s="1"/>
      <c r="CJ26" s="1"/>
    </row>
    <row r="27" spans="1:90" s="29" customFormat="1" x14ac:dyDescent="0.2"/>
    <row r="28" spans="1:90" s="109" customFormat="1" ht="19.5" customHeight="1" x14ac:dyDescent="0.25">
      <c r="A28" s="374" t="s">
        <v>279</v>
      </c>
      <c r="B28" s="375"/>
      <c r="C28" s="375"/>
      <c r="D28" s="375"/>
      <c r="E28" s="375"/>
      <c r="F28" s="375"/>
      <c r="G28" s="375"/>
      <c r="H28" s="375"/>
      <c r="I28" s="375"/>
      <c r="J28" s="375"/>
      <c r="K28" s="375"/>
      <c r="L28" s="376"/>
      <c r="Q28" s="370"/>
      <c r="R28" s="370"/>
      <c r="S28" s="370"/>
      <c r="T28" s="370"/>
      <c r="U28" s="370"/>
      <c r="V28" s="370"/>
      <c r="W28" s="370"/>
      <c r="X28" s="370"/>
      <c r="Y28" s="370"/>
      <c r="Z28" s="370"/>
      <c r="AA28" s="370"/>
      <c r="AB28" s="370"/>
      <c r="AC28" s="370"/>
      <c r="CJ28" s="110"/>
      <c r="CK28" s="110"/>
      <c r="CL28" s="110"/>
    </row>
    <row r="29" spans="1:90" s="18" customFormat="1" ht="31.5" x14ac:dyDescent="0.2">
      <c r="A29" s="150" t="s">
        <v>17</v>
      </c>
      <c r="B29" s="150" t="s">
        <v>18</v>
      </c>
      <c r="C29" s="150" t="s">
        <v>32</v>
      </c>
      <c r="D29" s="150" t="s">
        <v>19</v>
      </c>
      <c r="E29" s="150" t="s">
        <v>20</v>
      </c>
      <c r="F29" s="150" t="s">
        <v>105</v>
      </c>
      <c r="G29" s="150" t="s">
        <v>25</v>
      </c>
      <c r="H29" s="150" t="s">
        <v>21</v>
      </c>
      <c r="I29" s="150" t="s">
        <v>219</v>
      </c>
      <c r="J29" s="150" t="s">
        <v>23</v>
      </c>
      <c r="K29" s="150" t="s">
        <v>24</v>
      </c>
      <c r="L29" s="154" t="s">
        <v>36</v>
      </c>
      <c r="N29" s="18" t="s">
        <v>278</v>
      </c>
      <c r="CH29" s="44"/>
      <c r="CI29" s="44"/>
      <c r="CJ29" s="44"/>
    </row>
    <row r="30" spans="1:90" s="29" customFormat="1" ht="18" customHeight="1" x14ac:dyDescent="0.25">
      <c r="A30" s="13" t="s">
        <v>27</v>
      </c>
      <c r="B30" s="381">
        <f>IF(B14&lt;&gt;"",B22/B14-1,"")</f>
        <v>0.10600000000000009</v>
      </c>
      <c r="C30" s="382"/>
      <c r="D30" s="383"/>
      <c r="E30" s="207">
        <f t="shared" ref="E30:L34" si="0">IF(E14&lt;&gt;"",E22/E14-1,"")</f>
        <v>0.11899999999999999</v>
      </c>
      <c r="F30" s="207" t="str">
        <f t="shared" si="0"/>
        <v/>
      </c>
      <c r="G30" s="207">
        <f t="shared" si="0"/>
        <v>8.8999999999999968E-2</v>
      </c>
      <c r="H30" s="207">
        <f t="shared" si="0"/>
        <v>7.3000000000000176E-2</v>
      </c>
      <c r="I30" s="207">
        <f t="shared" si="0"/>
        <v>0.17800000000000016</v>
      </c>
      <c r="J30" s="207">
        <f t="shared" si="0"/>
        <v>-0.34599999999999997</v>
      </c>
      <c r="K30" s="207" t="str">
        <f t="shared" si="0"/>
        <v/>
      </c>
      <c r="L30" s="207">
        <f t="shared" si="0"/>
        <v>9.711743887892732E-2</v>
      </c>
      <c r="CH30" s="1"/>
      <c r="CI30" s="1"/>
      <c r="CJ30" s="1"/>
    </row>
    <row r="31" spans="1:90" s="29" customFormat="1" ht="18" customHeight="1" x14ac:dyDescent="0.25">
      <c r="A31" s="13" t="s">
        <v>28</v>
      </c>
      <c r="B31" s="381">
        <f t="shared" ref="B31:B34" si="1">IF(B15&lt;&gt;"",B23/B15-1,"")</f>
        <v>0.10599999999999987</v>
      </c>
      <c r="C31" s="382"/>
      <c r="D31" s="383"/>
      <c r="E31" s="207">
        <f t="shared" si="0"/>
        <v>0.11899999999999977</v>
      </c>
      <c r="F31" s="207" t="str">
        <f t="shared" si="0"/>
        <v/>
      </c>
      <c r="G31" s="207">
        <f t="shared" si="0"/>
        <v>8.8999999999999968E-2</v>
      </c>
      <c r="H31" s="207">
        <f t="shared" si="0"/>
        <v>7.2999999999999954E-2</v>
      </c>
      <c r="I31" s="207">
        <f t="shared" si="0"/>
        <v>0.17799999999999994</v>
      </c>
      <c r="J31" s="207">
        <f t="shared" si="0"/>
        <v>-0.34600000000000009</v>
      </c>
      <c r="K31" s="207" t="str">
        <f t="shared" si="0"/>
        <v/>
      </c>
      <c r="L31" s="207">
        <f t="shared" si="0"/>
        <v>0.10288680716991983</v>
      </c>
      <c r="CH31" s="1"/>
      <c r="CI31" s="1"/>
      <c r="CJ31" s="1"/>
    </row>
    <row r="32" spans="1:90" s="29" customFormat="1" ht="18" customHeight="1" x14ac:dyDescent="0.25">
      <c r="A32" s="13" t="s">
        <v>29</v>
      </c>
      <c r="B32" s="381">
        <f t="shared" si="1"/>
        <v>0.10600000000000009</v>
      </c>
      <c r="C32" s="382"/>
      <c r="D32" s="383"/>
      <c r="E32" s="207">
        <f t="shared" si="0"/>
        <v>0.11899999999999977</v>
      </c>
      <c r="F32" s="207" t="str">
        <f t="shared" si="0"/>
        <v/>
      </c>
      <c r="G32" s="207">
        <f t="shared" si="0"/>
        <v>8.8999999999999968E-2</v>
      </c>
      <c r="H32" s="207">
        <f t="shared" si="0"/>
        <v>7.3000000000000176E-2</v>
      </c>
      <c r="I32" s="207">
        <f t="shared" si="0"/>
        <v>0.17799999999999994</v>
      </c>
      <c r="J32" s="207" t="e">
        <f>IF(J16&lt;&gt;"",J24/J16-1,"")</f>
        <v>#DIV/0!</v>
      </c>
      <c r="K32" s="207" t="str">
        <f t="shared" si="0"/>
        <v/>
      </c>
      <c r="L32" s="207">
        <f t="shared" si="0"/>
        <v>0.1053731868989749</v>
      </c>
      <c r="CH32" s="1"/>
      <c r="CI32" s="1"/>
      <c r="CJ32" s="1"/>
    </row>
    <row r="33" spans="1:88" s="29" customFormat="1" ht="18" customHeight="1" x14ac:dyDescent="0.25">
      <c r="A33" s="13" t="s">
        <v>30</v>
      </c>
      <c r="B33" s="381">
        <f t="shared" si="1"/>
        <v>0.10599999999999987</v>
      </c>
      <c r="C33" s="382"/>
      <c r="D33" s="383"/>
      <c r="E33" s="207">
        <f t="shared" si="0"/>
        <v>0.11899999999999999</v>
      </c>
      <c r="F33" s="207" t="str">
        <f t="shared" si="0"/>
        <v/>
      </c>
      <c r="G33" s="207">
        <f t="shared" si="0"/>
        <v>8.8999999999999968E-2</v>
      </c>
      <c r="H33" s="207">
        <f t="shared" si="0"/>
        <v>7.2999999999999954E-2</v>
      </c>
      <c r="I33" s="207">
        <f t="shared" si="0"/>
        <v>0.17799999999999994</v>
      </c>
      <c r="J33" s="207">
        <f t="shared" si="0"/>
        <v>-0.34599999999999997</v>
      </c>
      <c r="K33" s="207" t="str">
        <f t="shared" si="0"/>
        <v/>
      </c>
      <c r="L33" s="207">
        <f t="shared" si="0"/>
        <v>0.10492283690197568</v>
      </c>
      <c r="CH33" s="1"/>
      <c r="CI33" s="1"/>
      <c r="CJ33" s="1"/>
    </row>
    <row r="34" spans="1:88" s="29" customFormat="1" ht="18" customHeight="1" x14ac:dyDescent="0.25">
      <c r="A34" s="143" t="s">
        <v>36</v>
      </c>
      <c r="B34" s="381">
        <f t="shared" si="1"/>
        <v>0.10600000000000009</v>
      </c>
      <c r="C34" s="382"/>
      <c r="D34" s="383"/>
      <c r="E34" s="207">
        <f t="shared" si="0"/>
        <v>0.11899999999999999</v>
      </c>
      <c r="F34" s="207" t="str">
        <f t="shared" si="0"/>
        <v/>
      </c>
      <c r="G34" s="207">
        <f t="shared" si="0"/>
        <v>8.8999999999999746E-2</v>
      </c>
      <c r="H34" s="207">
        <f t="shared" si="0"/>
        <v>7.2999999999999732E-2</v>
      </c>
      <c r="I34" s="207">
        <f t="shared" si="0"/>
        <v>0.17799999999999994</v>
      </c>
      <c r="J34" s="207">
        <f t="shared" si="0"/>
        <v>-0.34600000000000009</v>
      </c>
      <c r="K34" s="207" t="str">
        <f t="shared" si="0"/>
        <v/>
      </c>
      <c r="L34" s="207">
        <f t="shared" si="0"/>
        <v>9.9870583994232209E-2</v>
      </c>
      <c r="CH34" s="1"/>
      <c r="CI34" s="1"/>
      <c r="CJ34" s="1"/>
    </row>
    <row r="35" spans="1:88" s="29" customFormat="1" x14ac:dyDescent="0.2"/>
    <row r="36" spans="1:88" s="29" customFormat="1" ht="15" customHeight="1" x14ac:dyDescent="0.2">
      <c r="A36" s="17" t="s">
        <v>332</v>
      </c>
    </row>
    <row r="37" spans="1:88" s="29" customFormat="1" x14ac:dyDescent="0.2"/>
    <row r="38" spans="1:88" s="29" customFormat="1" x14ac:dyDescent="0.2"/>
    <row r="39" spans="1:88" s="29" customFormat="1" x14ac:dyDescent="0.2"/>
    <row r="40" spans="1:88" s="29" customFormat="1" x14ac:dyDescent="0.2"/>
    <row r="41" spans="1:88" s="29" customFormat="1" x14ac:dyDescent="0.2"/>
    <row r="42" spans="1:88" s="29" customFormat="1" x14ac:dyDescent="0.2"/>
    <row r="43" spans="1:88" s="29" customFormat="1" x14ac:dyDescent="0.2"/>
    <row r="44" spans="1:88" s="29" customFormat="1" x14ac:dyDescent="0.2"/>
    <row r="45" spans="1:88" s="29" customFormat="1" x14ac:dyDescent="0.2"/>
    <row r="46" spans="1:88" s="29" customFormat="1" x14ac:dyDescent="0.2"/>
    <row r="47" spans="1:88" s="29" customFormat="1" x14ac:dyDescent="0.2"/>
    <row r="48" spans="1:88" s="29" customFormat="1" x14ac:dyDescent="0.2"/>
    <row r="49" s="29" customFormat="1" x14ac:dyDescent="0.2"/>
    <row r="50" s="29" customFormat="1" x14ac:dyDescent="0.2"/>
    <row r="51" s="29" customFormat="1" x14ac:dyDescent="0.2"/>
    <row r="52" s="28" customFormat="1" x14ac:dyDescent="0.2"/>
    <row r="53" s="29" customFormat="1" x14ac:dyDescent="0.2"/>
    <row r="54" s="29" customFormat="1" x14ac:dyDescent="0.2"/>
    <row r="55" s="29" customFormat="1" x14ac:dyDescent="0.2"/>
    <row r="56" s="29" customFormat="1" x14ac:dyDescent="0.2"/>
    <row r="57" s="29" customFormat="1" x14ac:dyDescent="0.2"/>
    <row r="58" s="29" customFormat="1" x14ac:dyDescent="0.2"/>
    <row r="59" s="29" customFormat="1" x14ac:dyDescent="0.2"/>
    <row r="60" s="29" customFormat="1" x14ac:dyDescent="0.2"/>
    <row r="61" s="29" customFormat="1" x14ac:dyDescent="0.2"/>
    <row r="62" s="29" customFormat="1" x14ac:dyDescent="0.2"/>
    <row r="63" s="29" customFormat="1" x14ac:dyDescent="0.2"/>
    <row r="64" s="29" customFormat="1" x14ac:dyDescent="0.2"/>
    <row r="65" s="29" customFormat="1" x14ac:dyDescent="0.2"/>
    <row r="66" s="29" customFormat="1" x14ac:dyDescent="0.2"/>
    <row r="67" s="29" customFormat="1" x14ac:dyDescent="0.2"/>
    <row r="68" s="29" customFormat="1" x14ac:dyDescent="0.2"/>
    <row r="69" s="29" customFormat="1" x14ac:dyDescent="0.2"/>
    <row r="70" s="29" customFormat="1" x14ac:dyDescent="0.2"/>
    <row r="71" s="29" customFormat="1" x14ac:dyDescent="0.2"/>
    <row r="72" s="29" customFormat="1" x14ac:dyDescent="0.2"/>
    <row r="73" s="29" customFormat="1" x14ac:dyDescent="0.2"/>
    <row r="74" s="29" customFormat="1" x14ac:dyDescent="0.2"/>
    <row r="75" s="29" customFormat="1" x14ac:dyDescent="0.2"/>
    <row r="76" s="29" customFormat="1" x14ac:dyDescent="0.2"/>
    <row r="77" s="29" customFormat="1" x14ac:dyDescent="0.2"/>
    <row r="78" s="29" customFormat="1" x14ac:dyDescent="0.2"/>
    <row r="79" s="29" customFormat="1" x14ac:dyDescent="0.2"/>
    <row r="80" s="29" customFormat="1" x14ac:dyDescent="0.2"/>
    <row r="81" s="29" customFormat="1" x14ac:dyDescent="0.2"/>
    <row r="82" s="29" customFormat="1" x14ac:dyDescent="0.2"/>
    <row r="83" s="29" customFormat="1" x14ac:dyDescent="0.2"/>
    <row r="84" s="29" customFormat="1" x14ac:dyDescent="0.2"/>
    <row r="85" s="29" customFormat="1" x14ac:dyDescent="0.2"/>
    <row r="86" s="29" customFormat="1" x14ac:dyDescent="0.2"/>
    <row r="87" s="29" customFormat="1" x14ac:dyDescent="0.2"/>
    <row r="88" s="29" customFormat="1" x14ac:dyDescent="0.2"/>
    <row r="89" s="29" customFormat="1" x14ac:dyDescent="0.2"/>
    <row r="90" s="29" customFormat="1" x14ac:dyDescent="0.2"/>
    <row r="91" s="29" customFormat="1" x14ac:dyDescent="0.2"/>
    <row r="92" s="29" customFormat="1" x14ac:dyDescent="0.2"/>
    <row r="93" s="29" customFormat="1" x14ac:dyDescent="0.2"/>
    <row r="94" s="29" customFormat="1" x14ac:dyDescent="0.2"/>
    <row r="95" s="29" customFormat="1" x14ac:dyDescent="0.2"/>
    <row r="96" s="29" customFormat="1" x14ac:dyDescent="0.2"/>
    <row r="97" s="29" customFormat="1" x14ac:dyDescent="0.2"/>
    <row r="98" s="29" customFormat="1" x14ac:dyDescent="0.2"/>
    <row r="99" s="29" customFormat="1" x14ac:dyDescent="0.2"/>
    <row r="100" s="29" customFormat="1" x14ac:dyDescent="0.2"/>
    <row r="101" s="29" customFormat="1" x14ac:dyDescent="0.2"/>
    <row r="102" s="29" customFormat="1" x14ac:dyDescent="0.2"/>
    <row r="103" s="29" customFormat="1" x14ac:dyDescent="0.2"/>
    <row r="104" s="29" customFormat="1" x14ac:dyDescent="0.2"/>
    <row r="105" s="29" customFormat="1" x14ac:dyDescent="0.2"/>
    <row r="106" s="29" customFormat="1" x14ac:dyDescent="0.2"/>
    <row r="107" s="29" customFormat="1" x14ac:dyDescent="0.2"/>
    <row r="108" s="29" customFormat="1" x14ac:dyDescent="0.2"/>
    <row r="109" s="29" customFormat="1" x14ac:dyDescent="0.2"/>
    <row r="110" s="29" customFormat="1" x14ac:dyDescent="0.2"/>
    <row r="111" s="29" customFormat="1" x14ac:dyDescent="0.2"/>
    <row r="112" s="29" customFormat="1" x14ac:dyDescent="0.2"/>
    <row r="113" s="29" customFormat="1" x14ac:dyDescent="0.2"/>
    <row r="114" s="29" customFormat="1" x14ac:dyDescent="0.2"/>
    <row r="115" s="29" customFormat="1" x14ac:dyDescent="0.2"/>
    <row r="116" s="29" customFormat="1" x14ac:dyDescent="0.2"/>
    <row r="117" s="29" customFormat="1" x14ac:dyDescent="0.2"/>
    <row r="118" s="29" customFormat="1" x14ac:dyDescent="0.2"/>
    <row r="119" s="29" customFormat="1" x14ac:dyDescent="0.2"/>
    <row r="120" s="29" customFormat="1" x14ac:dyDescent="0.2"/>
    <row r="121" s="29" customFormat="1" x14ac:dyDescent="0.2"/>
    <row r="122" s="29" customFormat="1" x14ac:dyDescent="0.2"/>
    <row r="123" s="29" customFormat="1" x14ac:dyDescent="0.2"/>
    <row r="124" s="29" customFormat="1" x14ac:dyDescent="0.2"/>
    <row r="125" s="29" customFormat="1" x14ac:dyDescent="0.2"/>
    <row r="126" s="29" customFormat="1" x14ac:dyDescent="0.2"/>
    <row r="127" s="29" customFormat="1" x14ac:dyDescent="0.2"/>
    <row r="128" s="29" customFormat="1" x14ac:dyDescent="0.2"/>
    <row r="129" s="29" customFormat="1" x14ac:dyDescent="0.2"/>
    <row r="130" s="29" customFormat="1" x14ac:dyDescent="0.2"/>
    <row r="131" s="29" customFormat="1" x14ac:dyDescent="0.2"/>
    <row r="132" s="29" customFormat="1" x14ac:dyDescent="0.2"/>
    <row r="133" s="29" customFormat="1" x14ac:dyDescent="0.2"/>
    <row r="134" s="29" customFormat="1" x14ac:dyDescent="0.2"/>
    <row r="135" s="29" customFormat="1" x14ac:dyDescent="0.2"/>
    <row r="136" s="29" customFormat="1" x14ac:dyDescent="0.2"/>
    <row r="137" s="29" customFormat="1" x14ac:dyDescent="0.2"/>
    <row r="138" s="29" customFormat="1" x14ac:dyDescent="0.2"/>
    <row r="139" s="29" customFormat="1" x14ac:dyDescent="0.2"/>
    <row r="140" s="29" customFormat="1" x14ac:dyDescent="0.2"/>
    <row r="141" s="29" customFormat="1" x14ac:dyDescent="0.2"/>
    <row r="142" s="29" customFormat="1" x14ac:dyDescent="0.2"/>
    <row r="143" s="29" customFormat="1" ht="15" customHeight="1" x14ac:dyDescent="0.2"/>
    <row r="144" s="29" customFormat="1" x14ac:dyDescent="0.2"/>
    <row r="145" s="29" customFormat="1" x14ac:dyDescent="0.2"/>
    <row r="146" s="29" customFormat="1" x14ac:dyDescent="0.2"/>
    <row r="147" s="29" customFormat="1" x14ac:dyDescent="0.2"/>
    <row r="148" s="29" customFormat="1" x14ac:dyDescent="0.2"/>
    <row r="149" s="29" customFormat="1" x14ac:dyDescent="0.2"/>
    <row r="150" s="29" customFormat="1" x14ac:dyDescent="0.2"/>
    <row r="151" s="29" customFormat="1" x14ac:dyDescent="0.2"/>
    <row r="152" s="29" customFormat="1" x14ac:dyDescent="0.2"/>
    <row r="153" s="29" customFormat="1" x14ac:dyDescent="0.2"/>
    <row r="154" s="29" customFormat="1" x14ac:dyDescent="0.2"/>
    <row r="155" s="29" customFormat="1" x14ac:dyDescent="0.2"/>
    <row r="156" s="29" customFormat="1" x14ac:dyDescent="0.2"/>
    <row r="157" s="29" customFormat="1" x14ac:dyDescent="0.2"/>
    <row r="158" s="29" customFormat="1" x14ac:dyDescent="0.2"/>
    <row r="159" s="29" customFormat="1" x14ac:dyDescent="0.2"/>
    <row r="160" s="29" customFormat="1" x14ac:dyDescent="0.2"/>
    <row r="161" s="29" customFormat="1" x14ac:dyDescent="0.2"/>
    <row r="162" s="29" customFormat="1" x14ac:dyDescent="0.2"/>
    <row r="163" s="29" customFormat="1" x14ac:dyDescent="0.2"/>
    <row r="164" s="29" customFormat="1" x14ac:dyDescent="0.2"/>
    <row r="165" s="29" customFormat="1" x14ac:dyDescent="0.2"/>
    <row r="166" s="29" customFormat="1" ht="14.25" customHeight="1" x14ac:dyDescent="0.2"/>
    <row r="167" s="29" customFormat="1" x14ac:dyDescent="0.2"/>
    <row r="168" s="29" customFormat="1" x14ac:dyDescent="0.2"/>
    <row r="169" s="29" customFormat="1" x14ac:dyDescent="0.2"/>
    <row r="170" s="29" customFormat="1" x14ac:dyDescent="0.2"/>
    <row r="171" s="29" customFormat="1" x14ac:dyDescent="0.2"/>
    <row r="172" s="29" customFormat="1" x14ac:dyDescent="0.2"/>
    <row r="173" s="29" customFormat="1" x14ac:dyDescent="0.2"/>
    <row r="174" s="29" customFormat="1" x14ac:dyDescent="0.2"/>
    <row r="175" s="29" customFormat="1" x14ac:dyDescent="0.2"/>
    <row r="176" s="29" customFormat="1" x14ac:dyDescent="0.2"/>
    <row r="177" s="29" customFormat="1" x14ac:dyDescent="0.2"/>
    <row r="178" s="29" customFormat="1" x14ac:dyDescent="0.2"/>
    <row r="179" s="29" customFormat="1" x14ac:dyDescent="0.2"/>
    <row r="180" s="29" customFormat="1" x14ac:dyDescent="0.2"/>
    <row r="181" s="29" customFormat="1" x14ac:dyDescent="0.2"/>
    <row r="182" s="29" customFormat="1" x14ac:dyDescent="0.2"/>
    <row r="183" s="29" customFormat="1" x14ac:dyDescent="0.2"/>
    <row r="184" s="29" customFormat="1" x14ac:dyDescent="0.2"/>
    <row r="185" s="29" customFormat="1" x14ac:dyDescent="0.2"/>
    <row r="186" s="29" customFormat="1" x14ac:dyDescent="0.2"/>
    <row r="187" s="29" customFormat="1" x14ac:dyDescent="0.2"/>
    <row r="188" s="29" customFormat="1" x14ac:dyDescent="0.2"/>
    <row r="189" s="29" customFormat="1" x14ac:dyDescent="0.2"/>
    <row r="190" s="29" customFormat="1" x14ac:dyDescent="0.2"/>
    <row r="191" s="29" customFormat="1" x14ac:dyDescent="0.2"/>
    <row r="192" s="29" customFormat="1" x14ac:dyDescent="0.2"/>
    <row r="193" s="29" customFormat="1" x14ac:dyDescent="0.2"/>
    <row r="194" s="29" customFormat="1" ht="15" customHeight="1" x14ac:dyDescent="0.2"/>
    <row r="195" s="29" customFormat="1" x14ac:dyDescent="0.2"/>
    <row r="196" s="29" customFormat="1" x14ac:dyDescent="0.2"/>
    <row r="197" s="29" customFormat="1" x14ac:dyDescent="0.2"/>
    <row r="198" s="29" customFormat="1" ht="15" customHeight="1" x14ac:dyDescent="0.2"/>
    <row r="199" s="29" customFormat="1" x14ac:dyDescent="0.2"/>
    <row r="200" s="29" customFormat="1" x14ac:dyDescent="0.2"/>
    <row r="201" s="29" customFormat="1" x14ac:dyDescent="0.2"/>
    <row r="202" s="29" customFormat="1" ht="15" customHeight="1" x14ac:dyDescent="0.2"/>
    <row r="203" s="29" customFormat="1" x14ac:dyDescent="0.2"/>
    <row r="204" s="29" customFormat="1" x14ac:dyDescent="0.2"/>
    <row r="205" s="29" customFormat="1" x14ac:dyDescent="0.2"/>
    <row r="206" s="29" customFormat="1" x14ac:dyDescent="0.2"/>
    <row r="207" s="29" customFormat="1" x14ac:dyDescent="0.2"/>
    <row r="208" s="29" customFormat="1" x14ac:dyDescent="0.2"/>
    <row r="209" s="29" customFormat="1" x14ac:dyDescent="0.2"/>
    <row r="210" s="29" customFormat="1" x14ac:dyDescent="0.2"/>
    <row r="211" s="29" customFormat="1" x14ac:dyDescent="0.2"/>
    <row r="212" s="29" customFormat="1" x14ac:dyDescent="0.2"/>
    <row r="213" s="29" customFormat="1" x14ac:dyDescent="0.2"/>
    <row r="214" s="29" customFormat="1" x14ac:dyDescent="0.2"/>
    <row r="215" s="29" customFormat="1" x14ac:dyDescent="0.2"/>
    <row r="216" s="29" customFormat="1" x14ac:dyDescent="0.2"/>
    <row r="217" s="29" customFormat="1" x14ac:dyDescent="0.2"/>
    <row r="218" s="29" customFormat="1" x14ac:dyDescent="0.2"/>
    <row r="219" s="29" customFormat="1" x14ac:dyDescent="0.2"/>
    <row r="220" s="29" customFormat="1" x14ac:dyDescent="0.2"/>
    <row r="221" s="29" customFormat="1" x14ac:dyDescent="0.2"/>
    <row r="222" s="29" customFormat="1" x14ac:dyDescent="0.2"/>
    <row r="223" s="29" customFormat="1" x14ac:dyDescent="0.2"/>
    <row r="224" s="29" customFormat="1" x14ac:dyDescent="0.2"/>
    <row r="225" s="29" customFormat="1" x14ac:dyDescent="0.2"/>
    <row r="226" s="29" customFormat="1" x14ac:dyDescent="0.2"/>
    <row r="227" s="29" customFormat="1" x14ac:dyDescent="0.2"/>
    <row r="228" s="29" customFormat="1" x14ac:dyDescent="0.2"/>
    <row r="229" s="29" customFormat="1" x14ac:dyDescent="0.2"/>
    <row r="230" s="29" customFormat="1" x14ac:dyDescent="0.2"/>
    <row r="231" s="29" customFormat="1" x14ac:dyDescent="0.2"/>
    <row r="232" s="29" customFormat="1" ht="14.25" customHeight="1" x14ac:dyDescent="0.2"/>
    <row r="233" s="29" customFormat="1" ht="14.25" customHeight="1" x14ac:dyDescent="0.2"/>
    <row r="234" s="29" customFormat="1" ht="14.25" customHeight="1" x14ac:dyDescent="0.2"/>
    <row r="235" s="29" customFormat="1" ht="14.25" customHeight="1" x14ac:dyDescent="0.2"/>
    <row r="236" s="29" customFormat="1" ht="14.25" customHeight="1" x14ac:dyDescent="0.2"/>
    <row r="237" s="29" customFormat="1" ht="14.25" customHeight="1" x14ac:dyDescent="0.2"/>
    <row r="238" s="29" customFormat="1" ht="14.25" customHeight="1" x14ac:dyDescent="0.2"/>
    <row r="239" s="29" customFormat="1" ht="14.25" customHeight="1" x14ac:dyDescent="0.2"/>
    <row r="240" s="29" customFormat="1" ht="14.25" customHeight="1" x14ac:dyDescent="0.2"/>
    <row r="241" s="29" customFormat="1" ht="14.25" customHeight="1" x14ac:dyDescent="0.2"/>
    <row r="242" ht="14.25" customHeight="1" x14ac:dyDescent="0.2"/>
    <row r="243" ht="14.25" customHeight="1" x14ac:dyDescent="0.2"/>
  </sheetData>
  <mergeCells count="28">
    <mergeCell ref="B18:D18"/>
    <mergeCell ref="B33:D33"/>
    <mergeCell ref="B34:D34"/>
    <mergeCell ref="B30:D30"/>
    <mergeCell ref="B31:D31"/>
    <mergeCell ref="B32:D32"/>
    <mergeCell ref="A28:L28"/>
    <mergeCell ref="B22:D22"/>
    <mergeCell ref="B23:D23"/>
    <mergeCell ref="B24:D24"/>
    <mergeCell ref="B25:D25"/>
    <mergeCell ref="B26:D26"/>
    <mergeCell ref="Q28:AC28"/>
    <mergeCell ref="A1:L1"/>
    <mergeCell ref="A2:L2"/>
    <mergeCell ref="A4:L4"/>
    <mergeCell ref="A11:L11"/>
    <mergeCell ref="A12:L12"/>
    <mergeCell ref="A20:L20"/>
    <mergeCell ref="B6:D6"/>
    <mergeCell ref="B7:D7"/>
    <mergeCell ref="B8:D8"/>
    <mergeCell ref="B9:D9"/>
    <mergeCell ref="B10:D10"/>
    <mergeCell ref="B14:D14"/>
    <mergeCell ref="B15:D15"/>
    <mergeCell ref="B16:D16"/>
    <mergeCell ref="B17:D17"/>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262"/>
  <sheetViews>
    <sheetView topLeftCell="A10" zoomScaleNormal="100" workbookViewId="0">
      <selection activeCell="C15" sqref="C15:F15"/>
    </sheetView>
  </sheetViews>
  <sheetFormatPr defaultColWidth="9.140625" defaultRowHeight="14.25" x14ac:dyDescent="0.2"/>
  <cols>
    <col min="1" max="1" width="19.42578125" style="1" customWidth="1"/>
    <col min="2" max="6" width="13.5703125" style="1" customWidth="1"/>
    <col min="7" max="8" width="13.5703125" style="113" customWidth="1"/>
    <col min="9" max="11" width="13.5703125" style="1" customWidth="1"/>
    <col min="12" max="12" width="7.140625" style="29" customWidth="1"/>
    <col min="13" max="86" width="9.140625" style="29"/>
    <col min="87" max="16384" width="9.140625" style="1"/>
  </cols>
  <sheetData>
    <row r="1" spans="1:86" ht="78" customHeight="1" x14ac:dyDescent="0.2">
      <c r="A1" s="387" t="s">
        <v>223</v>
      </c>
      <c r="B1" s="387"/>
      <c r="C1" s="387"/>
      <c r="D1" s="387"/>
      <c r="E1" s="387"/>
      <c r="F1" s="387"/>
      <c r="G1" s="387"/>
      <c r="H1" s="387"/>
      <c r="I1" s="387"/>
      <c r="J1" s="387"/>
      <c r="K1" s="387"/>
    </row>
    <row r="2" spans="1:86" s="110" customFormat="1" ht="19.5" customHeight="1" x14ac:dyDescent="0.25">
      <c r="A2" s="388" t="s">
        <v>66</v>
      </c>
      <c r="B2" s="388"/>
      <c r="C2" s="388"/>
      <c r="D2" s="388"/>
      <c r="E2" s="388"/>
      <c r="F2" s="388"/>
      <c r="G2" s="388"/>
      <c r="H2" s="388"/>
      <c r="I2" s="388"/>
      <c r="J2" s="388"/>
      <c r="K2" s="388"/>
      <c r="L2" s="109"/>
      <c r="M2" s="2"/>
      <c r="N2" s="80" t="s">
        <v>54</v>
      </c>
      <c r="O2" s="80"/>
      <c r="P2" s="80"/>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row>
    <row r="3" spans="1:86" s="112" customFormat="1" ht="18" customHeight="1" x14ac:dyDescent="0.25">
      <c r="A3" s="389" t="s">
        <v>53</v>
      </c>
      <c r="B3" s="389"/>
      <c r="C3" s="390" t="s">
        <v>290</v>
      </c>
      <c r="D3" s="390"/>
      <c r="E3" s="390"/>
      <c r="F3" s="390"/>
      <c r="G3" s="390"/>
      <c r="H3" s="390"/>
      <c r="I3" s="390"/>
      <c r="J3" s="390"/>
      <c r="K3" s="390"/>
      <c r="L3" s="111"/>
      <c r="M3" s="3"/>
      <c r="N3" s="80" t="s">
        <v>55</v>
      </c>
      <c r="O3" s="80"/>
      <c r="P3" s="80"/>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row>
    <row r="4" spans="1:86" s="112" customFormat="1" ht="18" customHeight="1" x14ac:dyDescent="0.25">
      <c r="A4" s="391" t="s">
        <v>67</v>
      </c>
      <c r="B4" s="391"/>
      <c r="C4" s="291" t="s">
        <v>326</v>
      </c>
      <c r="D4" s="291"/>
      <c r="E4" s="291"/>
      <c r="F4" s="291"/>
      <c r="G4" s="291"/>
      <c r="H4" s="291"/>
      <c r="I4" s="291"/>
      <c r="J4" s="291"/>
      <c r="K4" s="29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row>
    <row r="5" spans="1:86" s="112" customFormat="1" ht="18" customHeight="1" x14ac:dyDescent="0.25">
      <c r="A5" s="391" t="s">
        <v>56</v>
      </c>
      <c r="B5" s="391"/>
      <c r="C5" s="398" t="s">
        <v>297</v>
      </c>
      <c r="D5" s="398"/>
      <c r="E5" s="398"/>
      <c r="F5" s="398"/>
      <c r="G5" s="398"/>
      <c r="H5" s="398"/>
      <c r="I5" s="398"/>
      <c r="J5" s="398"/>
      <c r="K5" s="398"/>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1"/>
      <c r="CG5" s="111"/>
      <c r="CH5" s="111"/>
    </row>
    <row r="6" spans="1:86" s="112" customFormat="1" ht="18" customHeight="1" x14ac:dyDescent="0.25">
      <c r="A6" s="391" t="s">
        <v>57</v>
      </c>
      <c r="B6" s="391"/>
      <c r="C6" s="398" t="s">
        <v>297</v>
      </c>
      <c r="D6" s="398"/>
      <c r="E6" s="398"/>
      <c r="F6" s="398"/>
      <c r="G6" s="398"/>
      <c r="H6" s="398"/>
      <c r="I6" s="398"/>
      <c r="J6" s="398"/>
      <c r="K6" s="398"/>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row>
    <row r="7" spans="1:86" s="112" customFormat="1" ht="18" customHeight="1" x14ac:dyDescent="0.25">
      <c r="A7" s="391" t="s">
        <v>58</v>
      </c>
      <c r="B7" s="391"/>
      <c r="C7" s="399"/>
      <c r="D7" s="399"/>
      <c r="E7" s="399"/>
      <c r="F7" s="399"/>
      <c r="G7" s="399"/>
      <c r="H7" s="399"/>
      <c r="I7" s="399"/>
      <c r="J7" s="399"/>
      <c r="K7" s="399"/>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c r="BX7" s="111"/>
      <c r="BY7" s="111"/>
      <c r="BZ7" s="111"/>
      <c r="CA7" s="111"/>
      <c r="CB7" s="111"/>
      <c r="CC7" s="111"/>
      <c r="CD7" s="111"/>
      <c r="CE7" s="111"/>
      <c r="CF7" s="111"/>
      <c r="CG7" s="111"/>
      <c r="CH7" s="111"/>
    </row>
    <row r="8" spans="1:86" s="112" customFormat="1" ht="18" customHeight="1" x14ac:dyDescent="0.25">
      <c r="A8" s="391" t="s">
        <v>59</v>
      </c>
      <c r="B8" s="391"/>
      <c r="C8" s="399"/>
      <c r="D8" s="399"/>
      <c r="E8" s="399"/>
      <c r="F8" s="399"/>
      <c r="G8" s="399"/>
      <c r="H8" s="399"/>
      <c r="I8" s="399"/>
      <c r="J8" s="399"/>
      <c r="K8" s="399"/>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row>
    <row r="9" spans="1:86" s="112" customFormat="1" ht="18.75" customHeight="1" x14ac:dyDescent="0.25">
      <c r="A9" s="9"/>
      <c r="B9" s="8"/>
      <c r="C9" s="8"/>
      <c r="D9" s="8"/>
      <c r="E9" s="8"/>
      <c r="F9" s="9"/>
      <c r="G9" s="43"/>
      <c r="H9" s="43"/>
      <c r="I9" s="43"/>
      <c r="J9" s="43"/>
      <c r="K9" s="43"/>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row>
    <row r="10" spans="1:86" s="110" customFormat="1" ht="19.5" customHeight="1" x14ac:dyDescent="0.25">
      <c r="A10" s="407" t="s">
        <v>0</v>
      </c>
      <c r="B10" s="409"/>
      <c r="C10" s="407" t="s">
        <v>12</v>
      </c>
      <c r="D10" s="408"/>
      <c r="E10" s="408"/>
      <c r="F10" s="409"/>
      <c r="G10" s="407" t="s">
        <v>60</v>
      </c>
      <c r="H10" s="408"/>
      <c r="I10" s="408"/>
      <c r="J10" s="408"/>
      <c r="K10" s="4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row>
    <row r="11" spans="1:86" ht="18" customHeight="1" x14ac:dyDescent="0.25">
      <c r="A11" s="400" t="s">
        <v>18</v>
      </c>
      <c r="B11" s="400"/>
      <c r="C11" s="402">
        <f>'A2'!C23</f>
        <v>0.106</v>
      </c>
      <c r="D11" s="403"/>
      <c r="E11" s="403"/>
      <c r="F11" s="404"/>
      <c r="G11" s="402">
        <f>'A2'!E23</f>
        <v>0.106</v>
      </c>
      <c r="H11" s="403"/>
      <c r="I11" s="403"/>
      <c r="J11" s="403"/>
      <c r="K11" s="404"/>
      <c r="M11" s="29" t="s">
        <v>278</v>
      </c>
      <c r="CE11" s="1"/>
      <c r="CF11" s="1"/>
      <c r="CG11" s="1"/>
      <c r="CH11" s="1"/>
    </row>
    <row r="12" spans="1:86" ht="18" customHeight="1" x14ac:dyDescent="0.25">
      <c r="A12" s="401" t="s">
        <v>106</v>
      </c>
      <c r="B12" s="401"/>
      <c r="C12" s="392">
        <f>'A2'!C24</f>
        <v>0.106</v>
      </c>
      <c r="D12" s="393"/>
      <c r="E12" s="393"/>
      <c r="F12" s="394"/>
      <c r="G12" s="392">
        <f>'A2'!E24</f>
        <v>0.106</v>
      </c>
      <c r="H12" s="393"/>
      <c r="I12" s="393"/>
      <c r="J12" s="393"/>
      <c r="K12" s="394"/>
      <c r="M12" s="80"/>
      <c r="N12" s="80"/>
      <c r="O12" s="80"/>
      <c r="P12" s="80"/>
      <c r="Q12" s="80"/>
      <c r="R12"/>
      <c r="CE12" s="1"/>
      <c r="CF12" s="1"/>
      <c r="CG12" s="1"/>
      <c r="CH12" s="1"/>
    </row>
    <row r="13" spans="1:86" ht="18" customHeight="1" x14ac:dyDescent="0.25">
      <c r="A13" s="410" t="s">
        <v>19</v>
      </c>
      <c r="B13" s="410"/>
      <c r="C13" s="395">
        <f>'A2'!C25</f>
        <v>0.106</v>
      </c>
      <c r="D13" s="396"/>
      <c r="E13" s="396"/>
      <c r="F13" s="397"/>
      <c r="G13" s="395">
        <f>'A2'!E25</f>
        <v>0.106</v>
      </c>
      <c r="H13" s="396"/>
      <c r="I13" s="396"/>
      <c r="J13" s="396"/>
      <c r="K13" s="397"/>
      <c r="CE13" s="1"/>
      <c r="CF13" s="1"/>
      <c r="CG13" s="1"/>
      <c r="CH13" s="1"/>
    </row>
    <row r="14" spans="1:86" ht="18" customHeight="1" x14ac:dyDescent="0.25">
      <c r="A14" s="405" t="s">
        <v>20</v>
      </c>
      <c r="B14" s="406"/>
      <c r="C14" s="392">
        <f>'A2'!C26</f>
        <v>0.11899999999999999</v>
      </c>
      <c r="D14" s="393"/>
      <c r="E14" s="393"/>
      <c r="F14" s="394"/>
      <c r="G14" s="392">
        <f>'A2'!E26</f>
        <v>0.11899999999999999</v>
      </c>
      <c r="H14" s="393"/>
      <c r="I14" s="393"/>
      <c r="J14" s="393"/>
      <c r="K14" s="394"/>
      <c r="CE14" s="1"/>
      <c r="CF14" s="1"/>
      <c r="CG14" s="1"/>
      <c r="CH14" s="1"/>
    </row>
    <row r="15" spans="1:86" ht="18" customHeight="1" x14ac:dyDescent="0.25">
      <c r="A15" s="405" t="s">
        <v>105</v>
      </c>
      <c r="B15" s="406"/>
      <c r="C15" s="392" t="str">
        <f>'A2'!C30</f>
        <v>n/a</v>
      </c>
      <c r="D15" s="393"/>
      <c r="E15" s="393"/>
      <c r="F15" s="394"/>
      <c r="G15" s="392" t="str">
        <f>'A2'!E30</f>
        <v>n/a</v>
      </c>
      <c r="H15" s="393"/>
      <c r="I15" s="393"/>
      <c r="J15" s="393"/>
      <c r="K15" s="394"/>
      <c r="CE15" s="1"/>
      <c r="CF15" s="1"/>
      <c r="CG15" s="1"/>
      <c r="CH15" s="1"/>
    </row>
    <row r="16" spans="1:86" ht="18" customHeight="1" x14ac:dyDescent="0.25">
      <c r="A16" s="405" t="s">
        <v>25</v>
      </c>
      <c r="B16" s="406"/>
      <c r="C16" s="392">
        <f>'A2'!C31</f>
        <v>8.8999999999999996E-2</v>
      </c>
      <c r="D16" s="393"/>
      <c r="E16" s="393"/>
      <c r="F16" s="393"/>
      <c r="G16" s="392">
        <f>'A2'!E31</f>
        <v>8.8999999999999996E-2</v>
      </c>
      <c r="H16" s="393"/>
      <c r="I16" s="393"/>
      <c r="J16" s="393"/>
      <c r="K16" s="394"/>
      <c r="CE16" s="1"/>
      <c r="CF16" s="1"/>
      <c r="CG16" s="1"/>
      <c r="CH16" s="1"/>
    </row>
    <row r="17" spans="1:89" s="29" customFormat="1" ht="18" customHeight="1" x14ac:dyDescent="0.25">
      <c r="A17" s="401" t="s">
        <v>21</v>
      </c>
      <c r="B17" s="401"/>
      <c r="C17" s="392">
        <f>'A2'!C32</f>
        <v>7.2999999999999995E-2</v>
      </c>
      <c r="D17" s="393"/>
      <c r="E17" s="393"/>
      <c r="F17" s="394"/>
      <c r="G17" s="392">
        <f>'A2'!E32</f>
        <v>7.2999999999999995E-2</v>
      </c>
      <c r="H17" s="393"/>
      <c r="I17" s="393"/>
      <c r="J17" s="393"/>
      <c r="K17" s="394"/>
      <c r="CE17" s="1"/>
      <c r="CF17" s="1"/>
      <c r="CG17" s="1"/>
      <c r="CH17" s="1"/>
      <c r="CI17" s="1"/>
      <c r="CJ17" s="1"/>
      <c r="CK17" s="1"/>
    </row>
    <row r="18" spans="1:89" s="29" customFormat="1" ht="18" customHeight="1" x14ac:dyDescent="0.25">
      <c r="A18" s="401" t="s">
        <v>22</v>
      </c>
      <c r="B18" s="401"/>
      <c r="C18" s="392">
        <f>'A2'!C33</f>
        <v>0.17799999999999999</v>
      </c>
      <c r="D18" s="393"/>
      <c r="E18" s="393"/>
      <c r="F18" s="394"/>
      <c r="G18" s="392">
        <f>'A2'!E33</f>
        <v>0.17799999999999999</v>
      </c>
      <c r="H18" s="393"/>
      <c r="I18" s="393"/>
      <c r="J18" s="393"/>
      <c r="K18" s="394"/>
      <c r="CE18" s="1"/>
      <c r="CF18" s="1"/>
      <c r="CG18" s="1"/>
      <c r="CH18" s="1"/>
      <c r="CI18" s="1"/>
      <c r="CJ18" s="1"/>
      <c r="CK18" s="1"/>
    </row>
    <row r="19" spans="1:89" s="29" customFormat="1" ht="18" customHeight="1" x14ac:dyDescent="0.25">
      <c r="A19" s="401" t="s">
        <v>23</v>
      </c>
      <c r="B19" s="401"/>
      <c r="C19" s="392">
        <f>'A2'!C34</f>
        <v>-0.34599999999999997</v>
      </c>
      <c r="D19" s="393"/>
      <c r="E19" s="393"/>
      <c r="F19" s="394"/>
      <c r="G19" s="392">
        <f>'A2'!E34</f>
        <v>-0.34599999999999997</v>
      </c>
      <c r="H19" s="393"/>
      <c r="I19" s="393"/>
      <c r="J19" s="393"/>
      <c r="K19" s="394"/>
      <c r="CE19" s="1"/>
      <c r="CF19" s="1"/>
      <c r="CG19" s="1"/>
      <c r="CH19" s="1"/>
      <c r="CI19" s="1"/>
      <c r="CJ19" s="1"/>
      <c r="CK19" s="1"/>
    </row>
    <row r="20" spans="1:89" s="29" customFormat="1" ht="18" customHeight="1" x14ac:dyDescent="0.25">
      <c r="A20" s="401" t="s">
        <v>24</v>
      </c>
      <c r="B20" s="401"/>
      <c r="C20" s="392" t="str">
        <f>'A2'!C35</f>
        <v>n/a</v>
      </c>
      <c r="D20" s="393"/>
      <c r="E20" s="393"/>
      <c r="F20" s="394"/>
      <c r="G20" s="392" t="str">
        <f>'A2'!E35</f>
        <v>n/a</v>
      </c>
      <c r="H20" s="393"/>
      <c r="I20" s="393"/>
      <c r="J20" s="393"/>
      <c r="K20" s="394"/>
      <c r="CE20" s="1"/>
      <c r="CF20" s="1"/>
      <c r="CG20" s="1"/>
      <c r="CH20" s="1"/>
      <c r="CI20" s="1"/>
      <c r="CJ20" s="1"/>
      <c r="CK20" s="1"/>
    </row>
    <row r="21" spans="1:89" s="29" customFormat="1" ht="18" customHeight="1" x14ac:dyDescent="0.25">
      <c r="A21" s="401" t="s">
        <v>61</v>
      </c>
      <c r="B21" s="401"/>
      <c r="C21" s="392">
        <f>'A2'!C39</f>
        <v>9.9861900000000003E-2</v>
      </c>
      <c r="D21" s="393"/>
      <c r="E21" s="393"/>
      <c r="F21" s="394"/>
      <c r="G21" s="392">
        <f>'A2'!E39</f>
        <v>9.9861900000000003E-2</v>
      </c>
      <c r="H21" s="393"/>
      <c r="I21" s="393"/>
      <c r="J21" s="393"/>
      <c r="K21" s="394"/>
      <c r="CE21" s="1"/>
      <c r="CF21" s="1"/>
      <c r="CG21" s="1"/>
      <c r="CH21" s="1"/>
      <c r="CI21" s="1"/>
      <c r="CJ21" s="1"/>
      <c r="CK21" s="1"/>
    </row>
    <row r="22" spans="1:89" s="29" customFormat="1" ht="18.75" customHeight="1" x14ac:dyDescent="0.25">
      <c r="A22" s="427"/>
      <c r="B22" s="427"/>
      <c r="C22" s="427"/>
      <c r="D22" s="427"/>
      <c r="E22" s="8"/>
      <c r="F22" s="9"/>
      <c r="G22" s="8"/>
      <c r="H22" s="8"/>
      <c r="I22" s="15"/>
      <c r="J22" s="15"/>
      <c r="K22" s="15"/>
      <c r="CI22" s="1"/>
      <c r="CJ22" s="1"/>
      <c r="CK22" s="1"/>
    </row>
    <row r="23" spans="1:89" s="109" customFormat="1" ht="19.5" customHeight="1" x14ac:dyDescent="0.25">
      <c r="A23" s="374" t="s">
        <v>68</v>
      </c>
      <c r="B23" s="375"/>
      <c r="C23" s="375"/>
      <c r="D23" s="375"/>
      <c r="E23" s="375"/>
      <c r="F23" s="375"/>
      <c r="G23" s="375"/>
      <c r="H23" s="375"/>
      <c r="I23" s="375"/>
      <c r="J23" s="375"/>
      <c r="K23" s="376"/>
      <c r="CI23" s="110"/>
      <c r="CJ23" s="110"/>
      <c r="CK23" s="110"/>
    </row>
    <row r="24" spans="1:89" s="18" customFormat="1" ht="31.5" x14ac:dyDescent="0.2">
      <c r="A24" s="150" t="s">
        <v>17</v>
      </c>
      <c r="B24" s="150" t="s">
        <v>18</v>
      </c>
      <c r="C24" s="150" t="s">
        <v>32</v>
      </c>
      <c r="D24" s="150" t="s">
        <v>19</v>
      </c>
      <c r="E24" s="150" t="s">
        <v>20</v>
      </c>
      <c r="F24" s="150" t="s">
        <v>105</v>
      </c>
      <c r="G24" s="150" t="s">
        <v>25</v>
      </c>
      <c r="H24" s="150" t="s">
        <v>21</v>
      </c>
      <c r="I24" s="150" t="s">
        <v>219</v>
      </c>
      <c r="J24" s="150" t="s">
        <v>23</v>
      </c>
      <c r="K24" s="150" t="s">
        <v>24</v>
      </c>
      <c r="M24" s="29" t="s">
        <v>278</v>
      </c>
      <c r="CG24" s="44"/>
      <c r="CH24" s="44"/>
      <c r="CI24" s="44"/>
    </row>
    <row r="25" spans="1:89" s="29" customFormat="1" ht="18" customHeight="1" x14ac:dyDescent="0.25">
      <c r="A25" s="13" t="s">
        <v>27</v>
      </c>
      <c r="B25" s="418">
        <f>'A13'!B14:D14</f>
        <v>6741.5022529385997</v>
      </c>
      <c r="C25" s="419"/>
      <c r="D25" s="420"/>
      <c r="E25" s="201">
        <f>'A13'!E14</f>
        <v>268.29931270296282</v>
      </c>
      <c r="F25" s="201"/>
      <c r="G25" s="201">
        <f>'A13'!G14</f>
        <v>608.22625745265407</v>
      </c>
      <c r="H25" s="201">
        <f>'A13'!H14</f>
        <v>1203.6856316704477</v>
      </c>
      <c r="I25" s="201">
        <f>'A13'!I14</f>
        <v>483.09378647656916</v>
      </c>
      <c r="J25" s="201">
        <f>'A13'!J14</f>
        <v>254.8187059702187</v>
      </c>
      <c r="K25" s="201"/>
      <c r="CG25" s="1"/>
      <c r="CH25" s="1"/>
      <c r="CI25" s="1"/>
    </row>
    <row r="26" spans="1:89" s="29" customFormat="1" ht="18" customHeight="1" x14ac:dyDescent="0.25">
      <c r="A26" s="13" t="s">
        <v>28</v>
      </c>
      <c r="B26" s="418">
        <f>'A13'!B15:D15</f>
        <v>3902.7811681660919</v>
      </c>
      <c r="C26" s="419"/>
      <c r="D26" s="420"/>
      <c r="E26" s="201">
        <f>'A13'!E15</f>
        <v>269.59353163375397</v>
      </c>
      <c r="F26" s="201"/>
      <c r="G26" s="201">
        <f>'A13'!G15</f>
        <v>444.04516580766835</v>
      </c>
      <c r="H26" s="201">
        <f>'A13'!H15</f>
        <v>828.22254338996299</v>
      </c>
      <c r="I26" s="201">
        <f>'A13'!I15</f>
        <v>279.10236790766675</v>
      </c>
      <c r="J26" s="201">
        <f>'A13'!J15</f>
        <v>150.15739796758723</v>
      </c>
      <c r="K26" s="201"/>
      <c r="CG26" s="1"/>
      <c r="CH26" s="1"/>
      <c r="CI26" s="1"/>
    </row>
    <row r="27" spans="1:89" s="29" customFormat="1" ht="18" customHeight="1" x14ac:dyDescent="0.25">
      <c r="A27" s="13" t="s">
        <v>29</v>
      </c>
      <c r="B27" s="418">
        <f>'A13'!B16:D16</f>
        <v>5481.4092381139762</v>
      </c>
      <c r="C27" s="419"/>
      <c r="D27" s="420"/>
      <c r="E27" s="201">
        <f>'A13'!E16</f>
        <v>273.97983090154372</v>
      </c>
      <c r="F27" s="201"/>
      <c r="G27" s="201">
        <f>'A13'!G16</f>
        <v>461.75790859067956</v>
      </c>
      <c r="H27" s="201">
        <f>'A13'!H16</f>
        <v>2463.9324743967641</v>
      </c>
      <c r="I27" s="201">
        <f>'A13'!I16</f>
        <v>150.58026299377741</v>
      </c>
      <c r="J27" s="201">
        <f>'A13'!J16</f>
        <v>0</v>
      </c>
      <c r="K27" s="201"/>
      <c r="CG27" s="1"/>
      <c r="CH27" s="1"/>
      <c r="CI27" s="1"/>
    </row>
    <row r="28" spans="1:89" s="29" customFormat="1" ht="18" customHeight="1" x14ac:dyDescent="0.25">
      <c r="A28" s="13" t="s">
        <v>30</v>
      </c>
      <c r="B28" s="418">
        <f>'A13'!B17:D17</f>
        <v>4733.3972348759316</v>
      </c>
      <c r="C28" s="419"/>
      <c r="D28" s="420"/>
      <c r="E28" s="201">
        <f>'A13'!E17</f>
        <v>271.17931420018442</v>
      </c>
      <c r="F28" s="201"/>
      <c r="G28" s="201">
        <f>'A13'!G17</f>
        <v>451.85651977638111</v>
      </c>
      <c r="H28" s="201">
        <f>'A13'!H17</f>
        <v>1020.588634955865</v>
      </c>
      <c r="I28" s="201">
        <f>'A13'!I17</f>
        <v>305.53245652688099</v>
      </c>
      <c r="J28" s="201">
        <f>'A13'!J17</f>
        <v>116.88981100589245</v>
      </c>
      <c r="K28" s="201"/>
      <c r="CG28" s="1"/>
      <c r="CH28" s="1"/>
      <c r="CI28" s="1"/>
    </row>
    <row r="29" spans="1:89" s="29" customFormat="1" ht="18.75" customHeight="1" x14ac:dyDescent="0.25">
      <c r="A29" s="377"/>
      <c r="B29" s="377"/>
      <c r="C29" s="377"/>
      <c r="D29" s="377"/>
      <c r="E29" s="377"/>
      <c r="F29" s="377"/>
      <c r="G29" s="377"/>
      <c r="H29" s="377"/>
      <c r="I29" s="377"/>
      <c r="J29" s="377"/>
      <c r="K29" s="377"/>
    </row>
    <row r="30" spans="1:89" s="109" customFormat="1" ht="19.5" customHeight="1" x14ac:dyDescent="0.25">
      <c r="A30" s="374" t="s">
        <v>69</v>
      </c>
      <c r="B30" s="375"/>
      <c r="C30" s="375"/>
      <c r="D30" s="375"/>
      <c r="E30" s="375"/>
      <c r="F30" s="375"/>
      <c r="G30" s="375"/>
      <c r="H30" s="375"/>
      <c r="I30" s="375"/>
      <c r="J30" s="375"/>
      <c r="K30" s="376"/>
      <c r="CI30" s="110"/>
      <c r="CJ30" s="110"/>
      <c r="CK30" s="110"/>
    </row>
    <row r="31" spans="1:89" s="18" customFormat="1" ht="31.5" x14ac:dyDescent="0.2">
      <c r="A31" s="150" t="s">
        <v>17</v>
      </c>
      <c r="B31" s="150" t="s">
        <v>18</v>
      </c>
      <c r="C31" s="150" t="s">
        <v>32</v>
      </c>
      <c r="D31" s="150" t="s">
        <v>19</v>
      </c>
      <c r="E31" s="150" t="s">
        <v>20</v>
      </c>
      <c r="F31" s="150" t="s">
        <v>105</v>
      </c>
      <c r="G31" s="150" t="s">
        <v>25</v>
      </c>
      <c r="H31" s="150" t="s">
        <v>21</v>
      </c>
      <c r="I31" s="150" t="s">
        <v>219</v>
      </c>
      <c r="J31" s="150" t="s">
        <v>23</v>
      </c>
      <c r="K31" s="150" t="s">
        <v>24</v>
      </c>
      <c r="M31" s="29" t="s">
        <v>278</v>
      </c>
      <c r="CG31" s="44"/>
      <c r="CH31" s="44"/>
      <c r="CI31" s="44"/>
    </row>
    <row r="32" spans="1:89" s="29" customFormat="1" ht="18" customHeight="1" x14ac:dyDescent="0.25">
      <c r="A32" s="13" t="s">
        <v>27</v>
      </c>
      <c r="B32" s="418">
        <f>'A13'!B22:D22</f>
        <v>7456.1014917500925</v>
      </c>
      <c r="C32" s="419"/>
      <c r="D32" s="420"/>
      <c r="E32" s="201">
        <f>'A13'!E22:G22</f>
        <v>300.22693091461542</v>
      </c>
      <c r="F32" s="201"/>
      <c r="G32" s="201">
        <f>'A13'!G22:I22</f>
        <v>662.35839436594028</v>
      </c>
      <c r="H32" s="201">
        <f>'A13'!H22:J22</f>
        <v>1291.5546827823905</v>
      </c>
      <c r="I32" s="201">
        <f>'A13'!I22:K22</f>
        <v>569.0844804693985</v>
      </c>
      <c r="J32" s="201">
        <f>'A13'!J22:L22</f>
        <v>166.65143370452304</v>
      </c>
      <c r="K32" s="201"/>
      <c r="CG32" s="1"/>
      <c r="CH32" s="1"/>
      <c r="CI32" s="1"/>
    </row>
    <row r="33" spans="1:88" s="29" customFormat="1" ht="18" customHeight="1" x14ac:dyDescent="0.25">
      <c r="A33" s="13" t="s">
        <v>28</v>
      </c>
      <c r="B33" s="418">
        <f>'A13'!B23:D23</f>
        <v>4316.4759719916974</v>
      </c>
      <c r="C33" s="419"/>
      <c r="D33" s="420"/>
      <c r="E33" s="201">
        <f>'A13'!E23:G23</f>
        <v>301.67516189817064</v>
      </c>
      <c r="F33" s="201"/>
      <c r="G33" s="201">
        <f>'A13'!G23:I23</f>
        <v>483.5651855645508</v>
      </c>
      <c r="H33" s="201">
        <f>'A13'!H23:J23</f>
        <v>888.68278905743023</v>
      </c>
      <c r="I33" s="201">
        <f>'A13'!I23:K23</f>
        <v>328.78258939523141</v>
      </c>
      <c r="J33" s="201">
        <f>'A13'!J23:L23</f>
        <v>98.202938270802036</v>
      </c>
      <c r="K33" s="201"/>
      <c r="CG33" s="1"/>
      <c r="CH33" s="1"/>
      <c r="CI33" s="1"/>
    </row>
    <row r="34" spans="1:88" s="29" customFormat="1" ht="18" customHeight="1" x14ac:dyDescent="0.25">
      <c r="A34" s="13" t="s">
        <v>29</v>
      </c>
      <c r="B34" s="418">
        <f>'A13'!B24:D24</f>
        <v>6062.4386173540579</v>
      </c>
      <c r="C34" s="419"/>
      <c r="D34" s="420"/>
      <c r="E34" s="201">
        <f>'A13'!E24:G24</f>
        <v>306.58343077882739</v>
      </c>
      <c r="F34" s="201"/>
      <c r="G34" s="201">
        <f>'A13'!G24:I24</f>
        <v>502.85436245525</v>
      </c>
      <c r="H34" s="201">
        <f>'A13'!H24:J24</f>
        <v>2643.7995450277281</v>
      </c>
      <c r="I34" s="201">
        <f>'A13'!I24:K24</f>
        <v>177.38354980666978</v>
      </c>
      <c r="J34" s="201">
        <f>'A13'!J24:L24</f>
        <v>0</v>
      </c>
      <c r="K34" s="201"/>
      <c r="CG34" s="1"/>
      <c r="CH34" s="1"/>
      <c r="CI34" s="1"/>
    </row>
    <row r="35" spans="1:88" s="29" customFormat="1" ht="18" customHeight="1" x14ac:dyDescent="0.25">
      <c r="A35" s="13" t="s">
        <v>30</v>
      </c>
      <c r="B35" s="418">
        <f>'A13'!B25:D25</f>
        <v>5235.13734177278</v>
      </c>
      <c r="C35" s="419"/>
      <c r="D35" s="420"/>
      <c r="E35" s="201">
        <f>'A13'!E25:G25</f>
        <v>303.44965259000634</v>
      </c>
      <c r="F35" s="201"/>
      <c r="G35" s="201">
        <f>'A13'!G25:I25</f>
        <v>492.07175003647899</v>
      </c>
      <c r="H35" s="201">
        <f>'A13'!H25:J25</f>
        <v>1095.091605307643</v>
      </c>
      <c r="I35" s="201">
        <f>'A13'!I25:K25</f>
        <v>359.91723378866578</v>
      </c>
      <c r="J35" s="201">
        <f>'A13'!J25:L25</f>
        <v>76.445936397853671</v>
      </c>
      <c r="K35" s="201"/>
      <c r="CG35" s="1"/>
      <c r="CH35" s="1"/>
      <c r="CI35" s="1"/>
    </row>
    <row r="36" spans="1:88" s="29" customFormat="1" ht="18.75" customHeight="1" x14ac:dyDescent="0.25">
      <c r="A36" s="114"/>
      <c r="B36" s="114"/>
      <c r="C36" s="114"/>
      <c r="D36" s="114"/>
      <c r="E36" s="114"/>
      <c r="F36" s="114"/>
      <c r="G36" s="114"/>
      <c r="H36" s="114"/>
      <c r="I36" s="114"/>
      <c r="J36" s="151"/>
      <c r="K36" s="114"/>
    </row>
    <row r="37" spans="1:88" ht="19.5" customHeight="1" x14ac:dyDescent="0.2">
      <c r="A37" s="411" t="s">
        <v>62</v>
      </c>
      <c r="B37" s="412"/>
      <c r="C37" s="412"/>
      <c r="D37" s="412"/>
      <c r="E37" s="412"/>
      <c r="F37" s="412"/>
      <c r="G37" s="412"/>
      <c r="H37" s="412"/>
      <c r="I37" s="412"/>
      <c r="J37" s="412"/>
      <c r="K37" s="413"/>
      <c r="CI37" s="29"/>
      <c r="CJ37" s="29"/>
    </row>
    <row r="38" spans="1:88" customFormat="1" ht="15" x14ac:dyDescent="0.25">
      <c r="A38" s="414" t="s">
        <v>63</v>
      </c>
      <c r="B38" s="415"/>
      <c r="C38" s="333" t="s">
        <v>299</v>
      </c>
      <c r="D38" s="334"/>
      <c r="E38" s="334"/>
      <c r="F38" s="334"/>
      <c r="G38" s="334"/>
      <c r="H38" s="334"/>
      <c r="I38" s="334"/>
      <c r="J38" s="334"/>
      <c r="K38" s="335"/>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row>
    <row r="39" spans="1:88" customFormat="1" ht="15" x14ac:dyDescent="0.25">
      <c r="A39" s="416" t="s">
        <v>64</v>
      </c>
      <c r="B39" s="417"/>
      <c r="C39" s="333" t="s">
        <v>299</v>
      </c>
      <c r="D39" s="334"/>
      <c r="E39" s="334"/>
      <c r="F39" s="334"/>
      <c r="G39" s="334"/>
      <c r="H39" s="334"/>
      <c r="I39" s="334"/>
      <c r="J39" s="334"/>
      <c r="K39" s="335"/>
      <c r="L39" s="80"/>
      <c r="M39" s="80"/>
      <c r="N39" s="80"/>
      <c r="O39" s="80"/>
      <c r="P39" s="80"/>
      <c r="Q39" s="80"/>
      <c r="R39" s="80"/>
      <c r="S39" s="80"/>
      <c r="T39" s="80"/>
      <c r="U39" s="80"/>
      <c r="V39" s="80"/>
      <c r="W39" s="80"/>
      <c r="X39" s="80"/>
      <c r="Y39" s="80"/>
      <c r="Z39" s="80"/>
      <c r="AA39" s="80"/>
      <c r="AB39" s="80"/>
      <c r="AC39" s="29"/>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row>
    <row r="40" spans="1:88" s="29" customFormat="1" ht="18.75" customHeight="1" x14ac:dyDescent="0.25">
      <c r="A40" s="115"/>
      <c r="B40" s="115"/>
      <c r="C40" s="115"/>
      <c r="D40" s="115"/>
      <c r="E40" s="115"/>
      <c r="F40" s="115"/>
      <c r="G40" s="115"/>
      <c r="H40" s="115"/>
      <c r="I40" s="115"/>
      <c r="J40" s="115"/>
      <c r="K40" s="115"/>
    </row>
    <row r="41" spans="1:88" s="109" customFormat="1" ht="19.5" customHeight="1" x14ac:dyDescent="0.25">
      <c r="A41" s="407" t="s">
        <v>220</v>
      </c>
      <c r="B41" s="408"/>
      <c r="C41" s="408"/>
      <c r="D41" s="408"/>
      <c r="E41" s="408"/>
      <c r="F41" s="408"/>
      <c r="G41" s="408"/>
      <c r="H41" s="408"/>
      <c r="I41" s="408"/>
      <c r="J41" s="408"/>
      <c r="K41" s="409"/>
    </row>
    <row r="42" spans="1:88" s="29" customFormat="1" ht="18" customHeight="1" x14ac:dyDescent="0.25">
      <c r="A42" s="428" t="s">
        <v>221</v>
      </c>
      <c r="B42" s="429"/>
      <c r="C42" s="429"/>
      <c r="D42" s="429"/>
      <c r="E42" s="429"/>
      <c r="F42" s="429"/>
      <c r="G42" s="429"/>
      <c r="H42" s="429"/>
      <c r="I42" s="429"/>
      <c r="J42" s="429"/>
      <c r="K42" s="430"/>
    </row>
    <row r="43" spans="1:88" s="29" customFormat="1" ht="18" customHeight="1" x14ac:dyDescent="0.25">
      <c r="A43" s="421" t="s">
        <v>222</v>
      </c>
      <c r="B43" s="422"/>
      <c r="C43" s="422"/>
      <c r="D43" s="422"/>
      <c r="E43" s="422"/>
      <c r="F43" s="422"/>
      <c r="G43" s="422"/>
      <c r="H43" s="422"/>
      <c r="I43" s="422"/>
      <c r="J43" s="422"/>
      <c r="K43" s="423"/>
    </row>
    <row r="44" spans="1:88" s="29" customFormat="1" ht="18" customHeight="1" x14ac:dyDescent="0.25">
      <c r="A44" s="424" t="s">
        <v>327</v>
      </c>
      <c r="B44" s="425"/>
      <c r="C44" s="425"/>
      <c r="D44" s="425"/>
      <c r="E44" s="425"/>
      <c r="F44" s="425"/>
      <c r="G44" s="425"/>
      <c r="H44" s="425"/>
      <c r="I44" s="425"/>
      <c r="J44" s="425"/>
      <c r="K44" s="426"/>
    </row>
    <row r="45" spans="1:88" s="29" customFormat="1" ht="18" customHeight="1" x14ac:dyDescent="0.25">
      <c r="A45" s="424" t="s">
        <v>328</v>
      </c>
      <c r="B45" s="425"/>
      <c r="C45" s="425"/>
      <c r="D45" s="425"/>
      <c r="E45" s="425"/>
      <c r="F45" s="425"/>
      <c r="G45" s="425"/>
      <c r="H45" s="425"/>
      <c r="I45" s="425"/>
      <c r="J45" s="425"/>
      <c r="K45" s="426"/>
    </row>
    <row r="46" spans="1:88" s="29" customFormat="1" ht="18" customHeight="1" x14ac:dyDescent="0.25">
      <c r="A46" s="424" t="s">
        <v>329</v>
      </c>
      <c r="B46" s="425"/>
      <c r="C46" s="425"/>
      <c r="D46" s="425"/>
      <c r="E46" s="425"/>
      <c r="F46" s="425"/>
      <c r="G46" s="425"/>
      <c r="H46" s="425"/>
      <c r="I46" s="425"/>
      <c r="J46" s="425"/>
      <c r="K46" s="426"/>
    </row>
    <row r="47" spans="1:88" s="29" customFormat="1" ht="18" customHeight="1" x14ac:dyDescent="0.25">
      <c r="A47" s="307"/>
      <c r="B47" s="358"/>
      <c r="C47" s="358"/>
      <c r="D47" s="358"/>
      <c r="E47" s="358"/>
      <c r="F47" s="358"/>
      <c r="G47" s="358"/>
      <c r="H47" s="358"/>
      <c r="I47" s="358"/>
      <c r="J47" s="358"/>
      <c r="K47" s="308"/>
    </row>
    <row r="48" spans="1:88" s="29" customFormat="1" ht="18" customHeight="1" x14ac:dyDescent="0.25">
      <c r="A48" s="307"/>
      <c r="B48" s="358"/>
      <c r="C48" s="358"/>
      <c r="D48" s="358"/>
      <c r="E48" s="358"/>
      <c r="F48" s="358"/>
      <c r="G48" s="358"/>
      <c r="H48" s="358"/>
      <c r="I48" s="358"/>
      <c r="J48" s="358"/>
      <c r="K48" s="308"/>
    </row>
    <row r="49" spans="1:11" s="29" customFormat="1" ht="18" customHeight="1" x14ac:dyDescent="0.25">
      <c r="A49" s="307"/>
      <c r="B49" s="358"/>
      <c r="C49" s="358"/>
      <c r="D49" s="358"/>
      <c r="E49" s="358"/>
      <c r="F49" s="358"/>
      <c r="G49" s="358"/>
      <c r="H49" s="358"/>
      <c r="I49" s="358"/>
      <c r="J49" s="358"/>
      <c r="K49" s="308"/>
    </row>
    <row r="50" spans="1:11" s="29" customFormat="1" ht="18" customHeight="1" x14ac:dyDescent="0.25">
      <c r="A50" s="307"/>
      <c r="B50" s="358"/>
      <c r="C50" s="358"/>
      <c r="D50" s="358"/>
      <c r="E50" s="358"/>
      <c r="F50" s="358"/>
      <c r="G50" s="358"/>
      <c r="H50" s="358"/>
      <c r="I50" s="358"/>
      <c r="J50" s="358"/>
      <c r="K50" s="308"/>
    </row>
    <row r="51" spans="1:11" s="29" customFormat="1" ht="18" customHeight="1" x14ac:dyDescent="0.25">
      <c r="A51" s="307"/>
      <c r="B51" s="358"/>
      <c r="C51" s="358"/>
      <c r="D51" s="358"/>
      <c r="E51" s="358"/>
      <c r="F51" s="358"/>
      <c r="G51" s="358"/>
      <c r="H51" s="358"/>
      <c r="I51" s="358"/>
      <c r="J51" s="358"/>
      <c r="K51" s="308"/>
    </row>
    <row r="52" spans="1:11" s="29" customFormat="1" x14ac:dyDescent="0.2"/>
    <row r="53" spans="1:11" s="29" customFormat="1" x14ac:dyDescent="0.2"/>
    <row r="54" spans="1:11" s="29" customFormat="1" x14ac:dyDescent="0.2">
      <c r="A54" s="384" t="s">
        <v>273</v>
      </c>
      <c r="B54" s="385"/>
      <c r="C54" s="385"/>
      <c r="D54" s="385"/>
      <c r="E54" s="385"/>
      <c r="F54" s="385"/>
      <c r="G54" s="385"/>
      <c r="H54" s="385"/>
      <c r="I54" s="385"/>
      <c r="J54" s="385"/>
      <c r="K54" s="385"/>
    </row>
    <row r="55" spans="1:11" s="29" customFormat="1" ht="15" customHeight="1" x14ac:dyDescent="0.2">
      <c r="A55" s="386"/>
      <c r="B55" s="386"/>
      <c r="C55" s="386"/>
      <c r="D55" s="386"/>
      <c r="E55" s="386"/>
      <c r="F55" s="386"/>
      <c r="G55" s="386"/>
      <c r="H55" s="386"/>
      <c r="I55" s="386"/>
      <c r="J55" s="386"/>
      <c r="K55" s="386"/>
    </row>
    <row r="56" spans="1:11" s="29" customFormat="1" x14ac:dyDescent="0.2">
      <c r="A56" s="386"/>
      <c r="B56" s="386"/>
      <c r="C56" s="386"/>
      <c r="D56" s="386"/>
      <c r="E56" s="386"/>
      <c r="F56" s="386"/>
      <c r="G56" s="386"/>
      <c r="H56" s="386"/>
      <c r="I56" s="386"/>
      <c r="J56" s="386"/>
      <c r="K56" s="386"/>
    </row>
    <row r="57" spans="1:11" s="29" customFormat="1" x14ac:dyDescent="0.2">
      <c r="A57" s="386"/>
      <c r="B57" s="386"/>
      <c r="C57" s="386"/>
      <c r="D57" s="386"/>
      <c r="E57" s="386"/>
      <c r="F57" s="386"/>
      <c r="G57" s="386"/>
      <c r="H57" s="386"/>
      <c r="I57" s="386"/>
      <c r="J57" s="386"/>
      <c r="K57" s="386"/>
    </row>
    <row r="58" spans="1:11" s="29" customFormat="1" x14ac:dyDescent="0.2">
      <c r="A58" s="386"/>
      <c r="B58" s="386"/>
      <c r="C58" s="386"/>
      <c r="D58" s="386"/>
      <c r="E58" s="386"/>
      <c r="F58" s="386"/>
      <c r="G58" s="386"/>
      <c r="H58" s="386"/>
      <c r="I58" s="386"/>
      <c r="J58" s="386"/>
      <c r="K58" s="386"/>
    </row>
    <row r="59" spans="1:11" s="29" customFormat="1" x14ac:dyDescent="0.2">
      <c r="A59" s="386"/>
      <c r="B59" s="386"/>
      <c r="C59" s="386"/>
      <c r="D59" s="386"/>
      <c r="E59" s="386"/>
      <c r="F59" s="386"/>
      <c r="G59" s="386"/>
      <c r="H59" s="386"/>
      <c r="I59" s="386"/>
      <c r="J59" s="386"/>
      <c r="K59" s="386"/>
    </row>
    <row r="60" spans="1:11" s="29" customFormat="1" x14ac:dyDescent="0.2">
      <c r="A60" s="386"/>
      <c r="B60" s="386"/>
      <c r="C60" s="386"/>
      <c r="D60" s="386"/>
      <c r="E60" s="386"/>
      <c r="F60" s="386"/>
      <c r="G60" s="386"/>
      <c r="H60" s="386"/>
      <c r="I60" s="386"/>
      <c r="J60" s="386"/>
      <c r="K60" s="386"/>
    </row>
    <row r="61" spans="1:11" s="29" customFormat="1" x14ac:dyDescent="0.2">
      <c r="A61" s="386"/>
      <c r="B61" s="386"/>
      <c r="C61" s="386"/>
      <c r="D61" s="386"/>
      <c r="E61" s="386"/>
      <c r="F61" s="386"/>
      <c r="G61" s="386"/>
      <c r="H61" s="386"/>
      <c r="I61" s="386"/>
      <c r="J61" s="386"/>
      <c r="K61" s="386"/>
    </row>
    <row r="62" spans="1:11" s="29" customFormat="1" x14ac:dyDescent="0.2">
      <c r="A62" s="386"/>
      <c r="B62" s="386"/>
      <c r="C62" s="386"/>
      <c r="D62" s="386"/>
      <c r="E62" s="386"/>
      <c r="F62" s="386"/>
      <c r="G62" s="386"/>
      <c r="H62" s="386"/>
      <c r="I62" s="386"/>
      <c r="J62" s="386"/>
      <c r="K62" s="386"/>
    </row>
    <row r="63" spans="1:11" s="29" customFormat="1" x14ac:dyDescent="0.2"/>
    <row r="64" spans="1:11" s="29" customFormat="1" x14ac:dyDescent="0.2"/>
    <row r="65" s="29" customFormat="1" x14ac:dyDescent="0.2"/>
    <row r="66" s="29" customFormat="1" x14ac:dyDescent="0.2"/>
    <row r="67" s="29" customFormat="1" x14ac:dyDescent="0.2"/>
    <row r="68" s="29" customFormat="1" x14ac:dyDescent="0.2"/>
    <row r="69" s="29" customFormat="1" x14ac:dyDescent="0.2"/>
    <row r="70" s="29" customFormat="1" x14ac:dyDescent="0.2"/>
    <row r="71" s="28" customFormat="1" x14ac:dyDescent="0.2"/>
    <row r="72" s="29" customFormat="1" x14ac:dyDescent="0.2"/>
    <row r="73" s="29" customFormat="1" x14ac:dyDescent="0.2"/>
    <row r="74" s="29" customFormat="1" x14ac:dyDescent="0.2"/>
    <row r="75" s="29" customFormat="1" x14ac:dyDescent="0.2"/>
    <row r="76" s="29" customFormat="1" x14ac:dyDescent="0.2"/>
    <row r="77" s="29" customFormat="1" x14ac:dyDescent="0.2"/>
    <row r="78" s="29" customFormat="1" x14ac:dyDescent="0.2"/>
    <row r="79" s="29" customFormat="1" x14ac:dyDescent="0.2"/>
    <row r="80" s="29" customFormat="1" x14ac:dyDescent="0.2"/>
    <row r="81" s="29" customFormat="1" x14ac:dyDescent="0.2"/>
    <row r="82" s="29" customFormat="1" x14ac:dyDescent="0.2"/>
    <row r="83" s="29" customFormat="1" x14ac:dyDescent="0.2"/>
    <row r="84" s="29" customFormat="1" x14ac:dyDescent="0.2"/>
    <row r="85" s="29" customFormat="1" x14ac:dyDescent="0.2"/>
    <row r="86" s="29" customFormat="1" x14ac:dyDescent="0.2"/>
    <row r="87" s="29" customFormat="1" x14ac:dyDescent="0.2"/>
    <row r="88" s="29" customFormat="1" x14ac:dyDescent="0.2"/>
    <row r="89" s="29" customFormat="1" x14ac:dyDescent="0.2"/>
    <row r="90" s="29" customFormat="1" x14ac:dyDescent="0.2"/>
    <row r="91" s="29" customFormat="1" x14ac:dyDescent="0.2"/>
    <row r="92" s="29" customFormat="1" x14ac:dyDescent="0.2"/>
    <row r="93" s="29" customFormat="1" x14ac:dyDescent="0.2"/>
    <row r="94" s="29" customFormat="1" x14ac:dyDescent="0.2"/>
    <row r="95" s="29" customFormat="1" x14ac:dyDescent="0.2"/>
    <row r="96" s="29" customFormat="1" x14ac:dyDescent="0.2"/>
    <row r="97" s="29" customFormat="1" x14ac:dyDescent="0.2"/>
    <row r="98" s="29" customFormat="1" x14ac:dyDescent="0.2"/>
    <row r="99" s="29" customFormat="1" x14ac:dyDescent="0.2"/>
    <row r="100" s="29" customFormat="1" x14ac:dyDescent="0.2"/>
    <row r="101" s="29" customFormat="1" x14ac:dyDescent="0.2"/>
    <row r="102" s="29" customFormat="1" x14ac:dyDescent="0.2"/>
    <row r="103" s="29" customFormat="1" x14ac:dyDescent="0.2"/>
    <row r="104" s="29" customFormat="1" x14ac:dyDescent="0.2"/>
    <row r="105" s="29" customFormat="1" x14ac:dyDescent="0.2"/>
    <row r="106" s="29" customFormat="1" x14ac:dyDescent="0.2"/>
    <row r="107" s="29" customFormat="1" x14ac:dyDescent="0.2"/>
    <row r="108" s="29" customFormat="1" x14ac:dyDescent="0.2"/>
    <row r="109" s="29" customFormat="1" x14ac:dyDescent="0.2"/>
    <row r="110" s="29" customFormat="1" x14ac:dyDescent="0.2"/>
    <row r="111" s="29" customFormat="1" x14ac:dyDescent="0.2"/>
    <row r="112" s="29" customFormat="1" x14ac:dyDescent="0.2"/>
    <row r="113" s="29" customFormat="1" x14ac:dyDescent="0.2"/>
    <row r="114" s="29" customFormat="1" x14ac:dyDescent="0.2"/>
    <row r="115" s="29" customFormat="1" x14ac:dyDescent="0.2"/>
    <row r="116" s="29" customFormat="1" x14ac:dyDescent="0.2"/>
    <row r="117" s="29" customFormat="1" x14ac:dyDescent="0.2"/>
    <row r="118" s="29" customFormat="1" x14ac:dyDescent="0.2"/>
    <row r="119" s="29" customFormat="1" x14ac:dyDescent="0.2"/>
    <row r="120" s="29" customFormat="1" x14ac:dyDescent="0.2"/>
    <row r="121" s="29" customFormat="1" x14ac:dyDescent="0.2"/>
    <row r="122" s="29" customFormat="1" x14ac:dyDescent="0.2"/>
    <row r="123" s="29" customFormat="1" x14ac:dyDescent="0.2"/>
    <row r="124" s="29" customFormat="1" x14ac:dyDescent="0.2"/>
    <row r="125" s="29" customFormat="1" x14ac:dyDescent="0.2"/>
    <row r="126" s="29" customFormat="1" x14ac:dyDescent="0.2"/>
    <row r="127" s="29" customFormat="1" x14ac:dyDescent="0.2"/>
    <row r="128" s="29" customFormat="1" x14ac:dyDescent="0.2"/>
    <row r="129" s="29" customFormat="1" x14ac:dyDescent="0.2"/>
    <row r="130" s="29" customFormat="1" x14ac:dyDescent="0.2"/>
    <row r="131" s="29" customFormat="1" x14ac:dyDescent="0.2"/>
    <row r="132" s="29" customFormat="1" x14ac:dyDescent="0.2"/>
    <row r="133" s="29" customFormat="1" x14ac:dyDescent="0.2"/>
    <row r="134" s="29" customFormat="1" x14ac:dyDescent="0.2"/>
    <row r="135" s="29" customFormat="1" x14ac:dyDescent="0.2"/>
    <row r="136" s="29" customFormat="1" x14ac:dyDescent="0.2"/>
    <row r="137" s="29" customFormat="1" x14ac:dyDescent="0.2"/>
    <row r="138" s="29" customFormat="1" x14ac:dyDescent="0.2"/>
    <row r="139" s="29" customFormat="1" x14ac:dyDescent="0.2"/>
    <row r="140" s="29" customFormat="1" x14ac:dyDescent="0.2"/>
    <row r="141" s="29" customFormat="1" x14ac:dyDescent="0.2"/>
    <row r="142" s="29" customFormat="1" x14ac:dyDescent="0.2"/>
    <row r="143" s="29" customFormat="1" x14ac:dyDescent="0.2"/>
    <row r="144" s="29" customFormat="1" x14ac:dyDescent="0.2"/>
    <row r="145" s="29" customFormat="1" x14ac:dyDescent="0.2"/>
    <row r="146" s="29" customFormat="1" x14ac:dyDescent="0.2"/>
    <row r="147" s="29" customFormat="1" x14ac:dyDescent="0.2"/>
    <row r="148" s="29" customFormat="1" x14ac:dyDescent="0.2"/>
    <row r="149" s="29" customFormat="1" x14ac:dyDescent="0.2"/>
    <row r="150" s="29" customFormat="1" x14ac:dyDescent="0.2"/>
    <row r="151" s="29" customFormat="1" x14ac:dyDescent="0.2"/>
    <row r="152" s="29" customFormat="1" x14ac:dyDescent="0.2"/>
    <row r="153" s="29" customFormat="1" x14ac:dyDescent="0.2"/>
    <row r="154" s="29" customFormat="1" x14ac:dyDescent="0.2"/>
    <row r="155" s="29" customFormat="1" x14ac:dyDescent="0.2"/>
    <row r="156" s="29" customFormat="1" x14ac:dyDescent="0.2"/>
    <row r="157" s="29" customFormat="1" x14ac:dyDescent="0.2"/>
    <row r="158" s="29" customFormat="1" x14ac:dyDescent="0.2"/>
    <row r="159" s="29" customFormat="1" x14ac:dyDescent="0.2"/>
    <row r="160" s="29" customFormat="1" x14ac:dyDescent="0.2"/>
    <row r="161" s="29" customFormat="1" x14ac:dyDescent="0.2"/>
    <row r="162" s="29" customFormat="1" ht="15" customHeight="1" x14ac:dyDescent="0.2"/>
    <row r="163" s="29" customFormat="1" x14ac:dyDescent="0.2"/>
    <row r="164" s="29" customFormat="1" x14ac:dyDescent="0.2"/>
    <row r="165" s="29" customFormat="1" x14ac:dyDescent="0.2"/>
    <row r="166" s="29" customFormat="1" x14ac:dyDescent="0.2"/>
    <row r="167" s="29" customFormat="1" x14ac:dyDescent="0.2"/>
    <row r="168" s="29" customFormat="1" x14ac:dyDescent="0.2"/>
    <row r="169" s="29" customFormat="1" x14ac:dyDescent="0.2"/>
    <row r="170" s="29" customFormat="1" x14ac:dyDescent="0.2"/>
    <row r="171" s="29" customFormat="1" x14ac:dyDescent="0.2"/>
    <row r="172" s="29" customFormat="1" x14ac:dyDescent="0.2"/>
    <row r="173" s="29" customFormat="1" x14ac:dyDescent="0.2"/>
    <row r="174" s="29" customFormat="1" x14ac:dyDescent="0.2"/>
    <row r="175" s="29" customFormat="1" x14ac:dyDescent="0.2"/>
    <row r="176" s="29" customFormat="1" x14ac:dyDescent="0.2"/>
    <row r="177" s="29" customFormat="1" x14ac:dyDescent="0.2"/>
    <row r="178" s="29" customFormat="1" x14ac:dyDescent="0.2"/>
    <row r="179" s="29" customFormat="1" x14ac:dyDescent="0.2"/>
    <row r="180" s="29" customFormat="1" x14ac:dyDescent="0.2"/>
    <row r="181" s="29" customFormat="1" x14ac:dyDescent="0.2"/>
    <row r="182" s="29" customFormat="1" x14ac:dyDescent="0.2"/>
    <row r="183" s="29" customFormat="1" x14ac:dyDescent="0.2"/>
    <row r="184" s="29" customFormat="1" x14ac:dyDescent="0.2"/>
    <row r="185" s="29" customFormat="1" ht="14.25" customHeight="1" x14ac:dyDescent="0.2"/>
    <row r="186" s="29" customFormat="1" x14ac:dyDescent="0.2"/>
    <row r="187" s="29" customFormat="1" x14ac:dyDescent="0.2"/>
    <row r="188" s="29" customFormat="1" x14ac:dyDescent="0.2"/>
    <row r="189" s="29" customFormat="1" x14ac:dyDescent="0.2"/>
    <row r="190" s="29" customFormat="1" x14ac:dyDescent="0.2"/>
    <row r="191" s="29" customFormat="1" x14ac:dyDescent="0.2"/>
    <row r="192" s="29" customFormat="1" x14ac:dyDescent="0.2"/>
    <row r="193" s="29" customFormat="1" x14ac:dyDescent="0.2"/>
    <row r="194" s="29" customFormat="1" x14ac:dyDescent="0.2"/>
    <row r="195" s="29" customFormat="1" x14ac:dyDescent="0.2"/>
    <row r="196" s="29" customFormat="1" x14ac:dyDescent="0.2"/>
    <row r="197" s="29" customFormat="1" x14ac:dyDescent="0.2"/>
    <row r="198" s="29" customFormat="1" x14ac:dyDescent="0.2"/>
    <row r="199" s="29" customFormat="1" x14ac:dyDescent="0.2"/>
    <row r="200" s="29" customFormat="1" x14ac:dyDescent="0.2"/>
    <row r="201" s="29" customFormat="1" x14ac:dyDescent="0.2"/>
    <row r="202" s="29" customFormat="1" x14ac:dyDescent="0.2"/>
    <row r="203" s="29" customFormat="1" x14ac:dyDescent="0.2"/>
    <row r="204" s="29" customFormat="1" x14ac:dyDescent="0.2"/>
    <row r="205" s="29" customFormat="1" x14ac:dyDescent="0.2"/>
    <row r="206" s="29" customFormat="1" x14ac:dyDescent="0.2"/>
    <row r="207" s="29" customFormat="1" x14ac:dyDescent="0.2"/>
    <row r="208" s="29" customFormat="1" x14ac:dyDescent="0.2"/>
    <row r="209" s="29" customFormat="1" x14ac:dyDescent="0.2"/>
    <row r="210" s="29" customFormat="1" x14ac:dyDescent="0.2"/>
    <row r="211" s="29" customFormat="1" x14ac:dyDescent="0.2"/>
    <row r="212" s="29" customFormat="1" x14ac:dyDescent="0.2"/>
    <row r="213" s="29" customFormat="1" ht="15" customHeight="1" x14ac:dyDescent="0.2"/>
    <row r="214" s="29" customFormat="1" x14ac:dyDescent="0.2"/>
    <row r="215" s="29" customFormat="1" x14ac:dyDescent="0.2"/>
    <row r="216" s="29" customFormat="1" x14ac:dyDescent="0.2"/>
    <row r="217" s="29" customFormat="1" ht="15" customHeight="1" x14ac:dyDescent="0.2"/>
    <row r="218" s="29" customFormat="1" x14ac:dyDescent="0.2"/>
    <row r="219" s="29" customFormat="1" x14ac:dyDescent="0.2"/>
    <row r="220" s="29" customFormat="1" x14ac:dyDescent="0.2"/>
    <row r="221" s="29" customFormat="1" ht="15" customHeight="1" x14ac:dyDescent="0.2"/>
    <row r="222" s="29" customFormat="1" x14ac:dyDescent="0.2"/>
    <row r="223" s="29" customFormat="1" x14ac:dyDescent="0.2"/>
    <row r="224" s="29" customFormat="1" x14ac:dyDescent="0.2"/>
    <row r="225" s="29" customFormat="1" x14ac:dyDescent="0.2"/>
    <row r="226" s="29" customFormat="1" x14ac:dyDescent="0.2"/>
    <row r="227" s="29" customFormat="1" x14ac:dyDescent="0.2"/>
    <row r="228" s="29" customFormat="1" x14ac:dyDescent="0.2"/>
    <row r="229" s="29" customFormat="1" x14ac:dyDescent="0.2"/>
    <row r="230" s="29" customFormat="1" x14ac:dyDescent="0.2"/>
    <row r="231" s="29" customFormat="1" x14ac:dyDescent="0.2"/>
    <row r="232" s="29" customFormat="1" x14ac:dyDescent="0.2"/>
    <row r="233" s="29" customFormat="1" x14ac:dyDescent="0.2"/>
    <row r="234" s="29" customFormat="1" x14ac:dyDescent="0.2"/>
    <row r="235" s="29" customFormat="1" x14ac:dyDescent="0.2"/>
    <row r="236" s="29" customFormat="1" x14ac:dyDescent="0.2"/>
    <row r="237" s="29" customFormat="1" x14ac:dyDescent="0.2"/>
    <row r="238" s="29" customFormat="1" x14ac:dyDescent="0.2"/>
    <row r="239" s="29" customFormat="1" x14ac:dyDescent="0.2"/>
    <row r="240" s="29" customFormat="1" x14ac:dyDescent="0.2"/>
    <row r="241" s="29" customFormat="1" x14ac:dyDescent="0.2"/>
    <row r="242" s="29" customFormat="1" x14ac:dyDescent="0.2"/>
    <row r="243" s="29" customFormat="1" x14ac:dyDescent="0.2"/>
    <row r="244" s="29" customFormat="1" x14ac:dyDescent="0.2"/>
    <row r="245" s="29" customFormat="1" x14ac:dyDescent="0.2"/>
    <row r="246" s="29" customFormat="1" x14ac:dyDescent="0.2"/>
    <row r="247" s="29" customFormat="1" x14ac:dyDescent="0.2"/>
    <row r="248" s="29" customFormat="1" x14ac:dyDescent="0.2"/>
    <row r="249" s="29" customFormat="1" x14ac:dyDescent="0.2"/>
    <row r="250" s="29" customFormat="1" x14ac:dyDescent="0.2"/>
    <row r="251" s="29" customFormat="1" ht="14.25" customHeight="1" x14ac:dyDescent="0.2"/>
    <row r="252" s="29" customFormat="1" ht="14.25" customHeight="1" x14ac:dyDescent="0.2"/>
    <row r="253" s="29" customFormat="1" ht="14.25" customHeight="1" x14ac:dyDescent="0.2"/>
    <row r="254" s="29" customFormat="1" ht="14.25" customHeight="1" x14ac:dyDescent="0.2"/>
    <row r="255" s="29" customFormat="1" ht="14.25" customHeight="1" x14ac:dyDescent="0.2"/>
    <row r="256" s="29" customFormat="1" ht="14.25" customHeight="1" x14ac:dyDescent="0.2"/>
    <row r="257" s="29" customFormat="1" ht="14.25" customHeight="1" x14ac:dyDescent="0.2"/>
    <row r="258" s="29" customFormat="1" ht="14.25" customHeight="1" x14ac:dyDescent="0.2"/>
    <row r="259" s="29" customFormat="1" ht="14.25" customHeight="1" x14ac:dyDescent="0.2"/>
    <row r="260" s="29" customFormat="1" ht="14.25" customHeight="1" x14ac:dyDescent="0.2"/>
    <row r="261" ht="14.25" customHeight="1" x14ac:dyDescent="0.2"/>
    <row r="262" ht="14.25" customHeight="1" x14ac:dyDescent="0.2"/>
  </sheetData>
  <mergeCells count="79">
    <mergeCell ref="A15:B15"/>
    <mergeCell ref="G15:K15"/>
    <mergeCell ref="A49:K49"/>
    <mergeCell ref="A50:K50"/>
    <mergeCell ref="A51:K51"/>
    <mergeCell ref="C15:F15"/>
    <mergeCell ref="A43:K43"/>
    <mergeCell ref="A44:K44"/>
    <mergeCell ref="A45:K45"/>
    <mergeCell ref="A46:K46"/>
    <mergeCell ref="A47:K47"/>
    <mergeCell ref="A48:K48"/>
    <mergeCell ref="A22:D22"/>
    <mergeCell ref="A42:K42"/>
    <mergeCell ref="C38:K38"/>
    <mergeCell ref="C39:K39"/>
    <mergeCell ref="C14:F14"/>
    <mergeCell ref="C21:F21"/>
    <mergeCell ref="C20:F20"/>
    <mergeCell ref="C19:F19"/>
    <mergeCell ref="C18:F18"/>
    <mergeCell ref="A19:B19"/>
    <mergeCell ref="A20:B20"/>
    <mergeCell ref="A21:B21"/>
    <mergeCell ref="G21:K21"/>
    <mergeCell ref="G20:K20"/>
    <mergeCell ref="G19:K19"/>
    <mergeCell ref="A37:K37"/>
    <mergeCell ref="A38:B38"/>
    <mergeCell ref="A39:B39"/>
    <mergeCell ref="A23:K23"/>
    <mergeCell ref="A29:K29"/>
    <mergeCell ref="A30:K30"/>
    <mergeCell ref="B25:D25"/>
    <mergeCell ref="B26:D26"/>
    <mergeCell ref="B27:D27"/>
    <mergeCell ref="B28:D28"/>
    <mergeCell ref="B32:D32"/>
    <mergeCell ref="B33:D33"/>
    <mergeCell ref="B34:D34"/>
    <mergeCell ref="B35:D35"/>
    <mergeCell ref="A14:B14"/>
    <mergeCell ref="C10:F10"/>
    <mergeCell ref="G10:K10"/>
    <mergeCell ref="A10:B10"/>
    <mergeCell ref="A41:K41"/>
    <mergeCell ref="G11:K11"/>
    <mergeCell ref="C13:F13"/>
    <mergeCell ref="A16:B16"/>
    <mergeCell ref="A17:B17"/>
    <mergeCell ref="A18:B18"/>
    <mergeCell ref="C17:F17"/>
    <mergeCell ref="C16:F16"/>
    <mergeCell ref="G18:K18"/>
    <mergeCell ref="G17:K17"/>
    <mergeCell ref="G16:K16"/>
    <mergeCell ref="A13:B13"/>
    <mergeCell ref="A8:B8"/>
    <mergeCell ref="C8:K8"/>
    <mergeCell ref="A11:B11"/>
    <mergeCell ref="A12:B12"/>
    <mergeCell ref="C12:F12"/>
    <mergeCell ref="C11:F11"/>
    <mergeCell ref="A54:K62"/>
    <mergeCell ref="A1:K1"/>
    <mergeCell ref="A2:K2"/>
    <mergeCell ref="A3:B3"/>
    <mergeCell ref="C3:K3"/>
    <mergeCell ref="A4:B4"/>
    <mergeCell ref="C4:K4"/>
    <mergeCell ref="G14:K14"/>
    <mergeCell ref="G13:K13"/>
    <mergeCell ref="G12:K12"/>
    <mergeCell ref="A5:B5"/>
    <mergeCell ref="C5:K5"/>
    <mergeCell ref="A6:B6"/>
    <mergeCell ref="C6:K6"/>
    <mergeCell ref="A7:B7"/>
    <mergeCell ref="C7:K7"/>
  </mergeCells>
  <pageMargins left="0.7" right="0.7" top="0.75" bottom="0.75" header="0.3" footer="0.3"/>
  <pageSetup scale="58" orientation="portrait"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P118"/>
  <sheetViews>
    <sheetView topLeftCell="A22" zoomScaleNormal="100" workbookViewId="0">
      <selection activeCell="A41" sqref="A41"/>
    </sheetView>
  </sheetViews>
  <sheetFormatPr defaultColWidth="10.42578125" defaultRowHeight="14.25" x14ac:dyDescent="0.2"/>
  <cols>
    <col min="1" max="1" width="25.140625" style="44" bestFit="1" customWidth="1"/>
    <col min="2" max="2" width="8.5703125" style="44" customWidth="1"/>
    <col min="3" max="3" width="19.140625" style="44" customWidth="1"/>
    <col min="4" max="4" width="10.5703125" style="44" customWidth="1"/>
    <col min="5" max="5" width="17.42578125" style="44" customWidth="1"/>
    <col min="6" max="6" width="9.5703125" style="44" customWidth="1"/>
    <col min="7" max="7" width="17" style="44" customWidth="1"/>
    <col min="8" max="8" width="9.5703125" style="44" customWidth="1"/>
    <col min="9" max="9" width="19.140625" style="44" customWidth="1"/>
    <col min="10" max="12" width="15.42578125" style="18" customWidth="1"/>
    <col min="13" max="13" width="12.42578125" style="18" customWidth="1"/>
    <col min="14" max="15" width="10.42578125" style="18"/>
    <col min="16" max="16" width="10.42578125" style="18" customWidth="1"/>
    <col min="17" max="90" width="10.42578125" style="18"/>
    <col min="91" max="16384" width="10.42578125" style="44"/>
  </cols>
  <sheetData>
    <row r="1" spans="1:94" s="7" customFormat="1" ht="51" customHeight="1" x14ac:dyDescent="0.25">
      <c r="A1" s="299" t="s">
        <v>65</v>
      </c>
      <c r="B1" s="299"/>
      <c r="C1" s="299"/>
      <c r="D1" s="299"/>
      <c r="E1" s="299"/>
      <c r="F1" s="299"/>
      <c r="G1" s="299"/>
      <c r="H1" s="299"/>
      <c r="I1" s="299"/>
      <c r="J1" s="48"/>
      <c r="K1" s="48"/>
      <c r="L1" s="48"/>
      <c r="M1" s="19"/>
      <c r="N1" s="4"/>
      <c r="O1" s="5"/>
      <c r="P1" s="6"/>
      <c r="Q1" s="6"/>
      <c r="R1" s="6"/>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row>
    <row r="2" spans="1:94" s="1" customFormat="1" ht="19.5" customHeight="1" x14ac:dyDescent="0.2">
      <c r="A2" s="298" t="s">
        <v>113</v>
      </c>
      <c r="B2" s="272"/>
      <c r="C2" s="272"/>
      <c r="D2" s="272"/>
      <c r="E2" s="272"/>
      <c r="F2" s="272"/>
      <c r="G2" s="272"/>
      <c r="H2" s="272"/>
      <c r="I2" s="273"/>
      <c r="J2" s="50"/>
      <c r="K2" s="50"/>
      <c r="L2" s="50"/>
      <c r="M2" s="27"/>
      <c r="N2" s="28"/>
      <c r="O2" s="28"/>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row>
    <row r="3" spans="1:94" ht="15.75" x14ac:dyDescent="0.2">
      <c r="A3" s="135"/>
      <c r="B3" s="135"/>
      <c r="C3" s="135"/>
      <c r="D3" s="135"/>
      <c r="E3" s="135"/>
      <c r="F3" s="135"/>
      <c r="G3" s="135"/>
      <c r="H3" s="135"/>
      <c r="I3" s="135"/>
    </row>
    <row r="4" spans="1:94" ht="14.25" customHeight="1" x14ac:dyDescent="0.2">
      <c r="A4" s="303" t="s">
        <v>268</v>
      </c>
      <c r="B4" s="303"/>
      <c r="C4" s="303"/>
      <c r="D4" s="303"/>
      <c r="E4" s="303"/>
      <c r="F4" s="303"/>
      <c r="G4" s="303"/>
      <c r="H4" s="303"/>
      <c r="I4" s="303"/>
      <c r="J4" s="51"/>
      <c r="K4" s="51"/>
      <c r="L4" s="51"/>
      <c r="M4" s="45"/>
    </row>
    <row r="5" spans="1:94" ht="14.25" customHeight="1" x14ac:dyDescent="0.2">
      <c r="A5" s="303"/>
      <c r="B5" s="303"/>
      <c r="C5" s="303"/>
      <c r="D5" s="303"/>
      <c r="E5" s="303"/>
      <c r="F5" s="303"/>
      <c r="G5" s="303"/>
      <c r="H5" s="303"/>
      <c r="I5" s="303"/>
      <c r="J5" s="51"/>
      <c r="K5" s="51"/>
      <c r="L5" s="51"/>
      <c r="M5" s="45"/>
    </row>
    <row r="6" spans="1:94" ht="14.25" customHeight="1" x14ac:dyDescent="0.2">
      <c r="A6" s="303"/>
      <c r="B6" s="303"/>
      <c r="C6" s="303"/>
      <c r="D6" s="303"/>
      <c r="E6" s="303"/>
      <c r="F6" s="303"/>
      <c r="G6" s="303"/>
      <c r="H6" s="303"/>
      <c r="I6" s="303"/>
      <c r="J6" s="51"/>
      <c r="K6" s="51"/>
      <c r="L6" s="51"/>
      <c r="M6" s="45"/>
    </row>
    <row r="7" spans="1:94" ht="14.45" customHeight="1" x14ac:dyDescent="0.2">
      <c r="A7" s="303"/>
      <c r="B7" s="303"/>
      <c r="C7" s="303"/>
      <c r="D7" s="303"/>
      <c r="E7" s="303"/>
      <c r="F7" s="303"/>
      <c r="G7" s="303"/>
      <c r="H7" s="303"/>
      <c r="I7" s="303"/>
      <c r="J7" s="49"/>
      <c r="K7" s="49"/>
      <c r="L7" s="49"/>
      <c r="M7" s="124"/>
      <c r="N7" s="124"/>
      <c r="O7" s="124"/>
      <c r="P7" s="124"/>
    </row>
    <row r="8" spans="1:94" ht="15" customHeight="1" x14ac:dyDescent="0.2">
      <c r="A8" s="303"/>
      <c r="B8" s="303"/>
      <c r="C8" s="303"/>
      <c r="D8" s="303"/>
      <c r="E8" s="303"/>
      <c r="F8" s="303"/>
      <c r="G8" s="303"/>
      <c r="H8" s="303"/>
      <c r="I8" s="303"/>
      <c r="J8" s="49"/>
      <c r="K8" s="49"/>
      <c r="L8" s="49"/>
      <c r="M8" s="124"/>
      <c r="N8" s="124"/>
      <c r="O8" s="124"/>
      <c r="P8" s="124"/>
    </row>
    <row r="9" spans="1:94" ht="14.25" customHeight="1" x14ac:dyDescent="0.2">
      <c r="A9" s="303"/>
      <c r="B9" s="303"/>
      <c r="C9" s="303"/>
      <c r="D9" s="303"/>
      <c r="E9" s="303"/>
      <c r="F9" s="303"/>
      <c r="G9" s="303"/>
      <c r="H9" s="303"/>
      <c r="I9" s="303"/>
      <c r="J9" s="49"/>
      <c r="K9" s="49"/>
      <c r="L9" s="49"/>
      <c r="M9" s="147"/>
      <c r="N9" s="147"/>
      <c r="O9" s="147"/>
      <c r="P9" s="147"/>
    </row>
    <row r="10" spans="1:94" ht="14.25" customHeight="1" x14ac:dyDescent="0.2">
      <c r="A10" s="303"/>
      <c r="B10" s="303"/>
      <c r="C10" s="303"/>
      <c r="D10" s="303"/>
      <c r="E10" s="303"/>
      <c r="F10" s="303"/>
      <c r="G10" s="303"/>
      <c r="H10" s="303"/>
      <c r="I10" s="303"/>
      <c r="J10" s="49"/>
      <c r="K10" s="49"/>
      <c r="L10" s="49"/>
    </row>
    <row r="11" spans="1:94" ht="14.25" customHeight="1" x14ac:dyDescent="0.2">
      <c r="A11" s="303"/>
      <c r="B11" s="303"/>
      <c r="C11" s="303"/>
      <c r="D11" s="303"/>
      <c r="E11" s="303"/>
      <c r="F11" s="303"/>
      <c r="G11" s="303"/>
      <c r="H11" s="303"/>
      <c r="I11" s="303"/>
      <c r="J11" s="49"/>
      <c r="K11" s="49"/>
      <c r="L11" s="49"/>
    </row>
    <row r="12" spans="1:94" ht="14.25" customHeight="1" x14ac:dyDescent="0.2">
      <c r="A12" s="303"/>
      <c r="B12" s="303"/>
      <c r="C12" s="303"/>
      <c r="D12" s="303"/>
      <c r="E12" s="303"/>
      <c r="F12" s="303"/>
      <c r="G12" s="303"/>
      <c r="H12" s="303"/>
      <c r="I12" s="303"/>
    </row>
    <row r="13" spans="1:94" ht="15.75" customHeight="1" x14ac:dyDescent="0.2">
      <c r="A13" s="303"/>
      <c r="B13" s="303"/>
      <c r="C13" s="303"/>
      <c r="D13" s="303"/>
      <c r="E13" s="303"/>
      <c r="F13" s="303"/>
      <c r="G13" s="303"/>
      <c r="H13" s="303"/>
      <c r="I13" s="303"/>
    </row>
    <row r="14" spans="1:94" ht="15.75" customHeight="1" x14ac:dyDescent="0.2">
      <c r="A14" s="303"/>
      <c r="B14" s="303"/>
      <c r="C14" s="303"/>
      <c r="D14" s="303"/>
      <c r="E14" s="303"/>
      <c r="F14" s="303"/>
      <c r="G14" s="303"/>
      <c r="H14" s="303"/>
      <c r="I14" s="303"/>
    </row>
    <row r="15" spans="1:94" ht="15.75" x14ac:dyDescent="0.2">
      <c r="A15" s="61"/>
      <c r="B15" s="61"/>
      <c r="C15" s="61"/>
      <c r="D15" s="61"/>
      <c r="E15" s="61"/>
      <c r="F15" s="128"/>
      <c r="G15" s="61"/>
      <c r="H15" s="128"/>
      <c r="I15" s="61"/>
    </row>
    <row r="16" spans="1:94" ht="15.75" x14ac:dyDescent="0.25">
      <c r="A16" s="38"/>
      <c r="B16" s="36"/>
      <c r="C16" s="302" t="s">
        <v>104</v>
      </c>
      <c r="D16" s="302"/>
      <c r="E16" s="38"/>
      <c r="F16" s="38"/>
      <c r="G16" s="300" t="s">
        <v>234</v>
      </c>
      <c r="H16" s="300"/>
      <c r="I16" s="300"/>
    </row>
    <row r="17" spans="1:10" ht="15.75" x14ac:dyDescent="0.25">
      <c r="A17" s="38"/>
      <c r="B17" s="38"/>
      <c r="C17" s="38"/>
      <c r="D17" s="38"/>
      <c r="E17" s="38"/>
      <c r="F17" s="38"/>
      <c r="G17" s="38"/>
      <c r="H17" s="38"/>
      <c r="I17" s="38"/>
    </row>
    <row r="18" spans="1:10" ht="15.75" x14ac:dyDescent="0.25">
      <c r="A18" s="302" t="s">
        <v>112</v>
      </c>
      <c r="B18" s="302"/>
      <c r="C18" s="301" t="s">
        <v>298</v>
      </c>
      <c r="D18" s="301"/>
      <c r="E18" s="54" t="s">
        <v>111</v>
      </c>
      <c r="F18" s="127"/>
      <c r="G18" s="301" t="s">
        <v>319</v>
      </c>
      <c r="H18" s="301"/>
      <c r="I18" s="38"/>
    </row>
    <row r="19" spans="1:10" ht="15.75" x14ac:dyDescent="0.25">
      <c r="A19" s="38"/>
      <c r="B19" s="38"/>
      <c r="C19" s="38"/>
      <c r="D19" s="38"/>
      <c r="E19" s="38"/>
      <c r="F19" s="38"/>
      <c r="G19" s="38"/>
      <c r="H19" s="38"/>
      <c r="I19" s="38"/>
    </row>
    <row r="20" spans="1:10" ht="15.75" x14ac:dyDescent="0.25">
      <c r="A20" s="38"/>
      <c r="B20" s="38"/>
      <c r="C20" s="38"/>
      <c r="D20" s="38"/>
      <c r="E20" s="38"/>
      <c r="F20" s="38"/>
      <c r="G20" s="38"/>
      <c r="H20" s="38"/>
      <c r="I20" s="38"/>
    </row>
    <row r="21" spans="1:10" ht="47.25" x14ac:dyDescent="0.25">
      <c r="A21" s="46" t="s">
        <v>0</v>
      </c>
      <c r="B21" s="47"/>
      <c r="C21" s="55" t="s">
        <v>31</v>
      </c>
      <c r="D21" s="23"/>
      <c r="E21" s="55" t="s">
        <v>232</v>
      </c>
      <c r="F21" s="55"/>
      <c r="G21" s="129" t="s">
        <v>233</v>
      </c>
      <c r="H21" s="55"/>
      <c r="I21" s="62" t="s">
        <v>108</v>
      </c>
    </row>
    <row r="22" spans="1:10" ht="15.75" x14ac:dyDescent="0.25">
      <c r="A22" s="50"/>
      <c r="B22" s="50"/>
      <c r="C22" s="10"/>
      <c r="D22" s="11"/>
      <c r="E22" s="10"/>
      <c r="F22" s="10"/>
      <c r="G22" s="56"/>
      <c r="H22" s="10"/>
      <c r="I22" s="57"/>
    </row>
    <row r="23" spans="1:10" ht="15.75" x14ac:dyDescent="0.25">
      <c r="A23" s="32" t="s">
        <v>18</v>
      </c>
      <c r="B23" s="32"/>
      <c r="C23" s="160">
        <v>0.106</v>
      </c>
      <c r="D23" s="32"/>
      <c r="E23" s="216">
        <v>0.106</v>
      </c>
      <c r="F23" s="32"/>
      <c r="G23" s="161" t="s">
        <v>299</v>
      </c>
      <c r="H23" s="32"/>
      <c r="I23" s="162">
        <v>0.82230000000000003</v>
      </c>
      <c r="J23" s="163" t="s">
        <v>300</v>
      </c>
    </row>
    <row r="24" spans="1:10" ht="15.75" x14ac:dyDescent="0.25">
      <c r="A24" s="32" t="s">
        <v>107</v>
      </c>
      <c r="B24" s="32"/>
      <c r="C24" s="160">
        <f>C23</f>
        <v>0.106</v>
      </c>
      <c r="D24" s="32"/>
      <c r="E24" s="216">
        <f>E23</f>
        <v>0.106</v>
      </c>
      <c r="F24" s="32"/>
      <c r="G24" s="161" t="s">
        <v>299</v>
      </c>
      <c r="H24" s="32"/>
      <c r="I24" s="164" t="s">
        <v>299</v>
      </c>
    </row>
    <row r="25" spans="1:10" ht="15.75" x14ac:dyDescent="0.25">
      <c r="A25" s="32" t="s">
        <v>19</v>
      </c>
      <c r="B25" s="32"/>
      <c r="C25" s="165">
        <f>C24</f>
        <v>0.106</v>
      </c>
      <c r="D25" s="32"/>
      <c r="E25" s="165">
        <f>E24</f>
        <v>0.106</v>
      </c>
      <c r="F25" s="32"/>
      <c r="G25" s="166" t="s">
        <v>299</v>
      </c>
      <c r="H25" s="32"/>
      <c r="I25" s="167" t="s">
        <v>299</v>
      </c>
    </row>
    <row r="26" spans="1:10" ht="15.75" x14ac:dyDescent="0.25">
      <c r="A26" s="32" t="s">
        <v>34</v>
      </c>
      <c r="B26" s="32"/>
      <c r="C26" s="165">
        <v>0.11899999999999999</v>
      </c>
      <c r="D26" s="32"/>
      <c r="E26" s="165">
        <v>0.11899999999999999</v>
      </c>
      <c r="F26" s="32"/>
      <c r="G26" s="166" t="s">
        <v>299</v>
      </c>
      <c r="H26" s="32"/>
      <c r="I26" s="168">
        <v>3.8199999999999998E-2</v>
      </c>
    </row>
    <row r="27" spans="1:10" ht="15.75" x14ac:dyDescent="0.25">
      <c r="A27" s="32"/>
      <c r="B27" s="32"/>
      <c r="C27" s="32"/>
      <c r="D27" s="32"/>
      <c r="E27" s="32"/>
      <c r="F27" s="32"/>
      <c r="G27" s="32"/>
      <c r="H27" s="32"/>
      <c r="I27" s="59"/>
    </row>
    <row r="28" spans="1:10" ht="15.75" x14ac:dyDescent="0.25">
      <c r="A28" s="60" t="s">
        <v>110</v>
      </c>
      <c r="B28" s="32"/>
      <c r="C28" s="169">
        <f>IF($I$28&lt;&gt;0, SUMPRODUCT(C23:C26,I23:I26)/$I$28,"")</f>
        <v>0.10657710633352702</v>
      </c>
      <c r="D28" s="32"/>
      <c r="E28" s="169">
        <f>IF($I$28&lt;&gt;0, SUMPRODUCT(E23:E26,I23:I26)/$I$28,"")</f>
        <v>0.10657710633352702</v>
      </c>
      <c r="F28" s="60"/>
      <c r="G28" s="169">
        <f>IF($I$28&lt;&gt;0, SUMPRODUCT(G23:G26,I23:I26)/$I$28,"")</f>
        <v>0</v>
      </c>
      <c r="H28" s="60"/>
      <c r="I28" s="170">
        <f>SUM(I23:I26)</f>
        <v>0.86050000000000004</v>
      </c>
    </row>
    <row r="29" spans="1:10" ht="15.75" x14ac:dyDescent="0.25">
      <c r="A29" s="32"/>
      <c r="B29" s="32"/>
      <c r="C29" s="32"/>
      <c r="D29" s="32"/>
      <c r="E29" s="32"/>
      <c r="F29" s="32"/>
      <c r="G29" s="32"/>
      <c r="H29" s="32"/>
      <c r="I29" s="59"/>
    </row>
    <row r="30" spans="1:10" ht="15.75" x14ac:dyDescent="0.25">
      <c r="A30" s="38" t="s">
        <v>105</v>
      </c>
      <c r="B30" s="32"/>
      <c r="C30" s="216" t="s">
        <v>299</v>
      </c>
      <c r="D30" s="32"/>
      <c r="E30" s="216" t="s">
        <v>299</v>
      </c>
      <c r="F30" s="32"/>
      <c r="G30" s="161" t="s">
        <v>299</v>
      </c>
      <c r="H30" s="32"/>
      <c r="I30" s="217" t="s">
        <v>299</v>
      </c>
    </row>
    <row r="31" spans="1:10" ht="15.75" x14ac:dyDescent="0.25">
      <c r="A31" s="32" t="s">
        <v>25</v>
      </c>
      <c r="B31" s="32"/>
      <c r="C31" s="171">
        <v>8.8999999999999996E-2</v>
      </c>
      <c r="D31" s="60"/>
      <c r="E31" s="171">
        <v>8.8999999999999996E-2</v>
      </c>
      <c r="F31" s="60"/>
      <c r="G31" s="172" t="s">
        <v>299</v>
      </c>
      <c r="H31" s="60"/>
      <c r="I31" s="168">
        <v>5.7299999999999997E-2</v>
      </c>
    </row>
    <row r="32" spans="1:10" ht="15.75" x14ac:dyDescent="0.25">
      <c r="A32" s="32" t="s">
        <v>21</v>
      </c>
      <c r="B32" s="32"/>
      <c r="C32" s="165">
        <v>7.2999999999999995E-2</v>
      </c>
      <c r="D32" s="32"/>
      <c r="E32" s="165">
        <v>7.2999999999999995E-2</v>
      </c>
      <c r="F32" s="32"/>
      <c r="G32" s="166" t="s">
        <v>299</v>
      </c>
      <c r="H32" s="32"/>
      <c r="I32" s="168">
        <v>4.5400000000000003E-2</v>
      </c>
    </row>
    <row r="33" spans="1:9" ht="15.75" x14ac:dyDescent="0.25">
      <c r="A33" s="32" t="s">
        <v>22</v>
      </c>
      <c r="B33" s="32"/>
      <c r="C33" s="165">
        <v>0.17799999999999999</v>
      </c>
      <c r="D33" s="32"/>
      <c r="E33" s="165">
        <v>0.17799999999999999</v>
      </c>
      <c r="F33" s="32"/>
      <c r="G33" s="166" t="s">
        <v>299</v>
      </c>
      <c r="H33" s="32"/>
      <c r="I33" s="168">
        <v>2.3800000000000002E-2</v>
      </c>
    </row>
    <row r="34" spans="1:9" ht="15.75" x14ac:dyDescent="0.25">
      <c r="A34" s="32" t="s">
        <v>23</v>
      </c>
      <c r="B34" s="32"/>
      <c r="C34" s="165">
        <v>-0.34599999999999997</v>
      </c>
      <c r="D34" s="32"/>
      <c r="E34" s="165">
        <v>-0.34599999999999997</v>
      </c>
      <c r="F34" s="32"/>
      <c r="G34" s="166" t="s">
        <v>299</v>
      </c>
      <c r="H34" s="32"/>
      <c r="I34" s="168">
        <v>1.2999999999999999E-2</v>
      </c>
    </row>
    <row r="35" spans="1:9" ht="15.75" x14ac:dyDescent="0.25">
      <c r="A35" s="32" t="s">
        <v>24</v>
      </c>
      <c r="B35" s="32"/>
      <c r="C35" s="166" t="s">
        <v>299</v>
      </c>
      <c r="D35" s="32"/>
      <c r="E35" s="166" t="s">
        <v>299</v>
      </c>
      <c r="F35" s="32"/>
      <c r="G35" s="166" t="s">
        <v>299</v>
      </c>
      <c r="H35" s="32"/>
      <c r="I35" s="167" t="s">
        <v>299</v>
      </c>
    </row>
    <row r="36" spans="1:9" ht="15.75" x14ac:dyDescent="0.25">
      <c r="A36" s="32"/>
      <c r="B36" s="32"/>
      <c r="C36" s="32"/>
      <c r="D36" s="32"/>
      <c r="E36" s="32"/>
      <c r="F36" s="32"/>
      <c r="G36" s="32"/>
      <c r="H36" s="32"/>
      <c r="I36" s="38"/>
    </row>
    <row r="37" spans="1:9" ht="15.75" x14ac:dyDescent="0.25">
      <c r="A37" s="60" t="s">
        <v>109</v>
      </c>
      <c r="B37" s="32"/>
      <c r="C37" s="169">
        <f>IF($I$37&lt;&gt;0,SUMPRODUCT(C30:C35,I30:I35)/$I$37,"")</f>
        <v>5.8439426523297491E-2</v>
      </c>
      <c r="D37" s="32"/>
      <c r="E37" s="169">
        <f>IF($I$37&lt;&gt;0,SUMPRODUCT(E30:E35,I30:I35)/$I$37,"")</f>
        <v>5.8439426523297491E-2</v>
      </c>
      <c r="F37" s="60"/>
      <c r="G37" s="169">
        <f>IF($I$37&lt;&gt;0,SUMPRODUCT(G30:G35,I30:I35)/$I$37,"")</f>
        <v>0</v>
      </c>
      <c r="H37" s="60"/>
      <c r="I37" s="170">
        <f>SUM(I30:I35)</f>
        <v>0.13950000000000001</v>
      </c>
    </row>
    <row r="38" spans="1:9" ht="15.75" x14ac:dyDescent="0.25">
      <c r="A38" s="32"/>
      <c r="B38" s="32"/>
      <c r="C38" s="32"/>
      <c r="D38" s="32"/>
      <c r="E38" s="32"/>
      <c r="F38" s="32"/>
      <c r="G38" s="32"/>
      <c r="H38" s="32"/>
      <c r="I38" s="59"/>
    </row>
    <row r="39" spans="1:9" ht="15.75" x14ac:dyDescent="0.25">
      <c r="A39" s="60" t="s">
        <v>117</v>
      </c>
      <c r="B39" s="32"/>
      <c r="C39" s="169">
        <f>IF($I$39&lt;&gt;0,C28*I28+C37*I37,"")</f>
        <v>9.9861900000000003E-2</v>
      </c>
      <c r="D39" s="32"/>
      <c r="E39" s="169">
        <f>IF($I$39&lt;&gt;0,E28*I28+E37*I37,"")</f>
        <v>9.9861900000000003E-2</v>
      </c>
      <c r="F39" s="60"/>
      <c r="G39" s="169">
        <f>IF($I$39&lt;&gt;0,G28*I28+G37*I37,"")</f>
        <v>0</v>
      </c>
      <c r="H39" s="60"/>
      <c r="I39" s="170">
        <f>I28+I37</f>
        <v>1</v>
      </c>
    </row>
    <row r="40" spans="1:9" ht="15.75" x14ac:dyDescent="0.25">
      <c r="A40" s="38"/>
      <c r="B40" s="38"/>
      <c r="C40" s="38"/>
      <c r="D40" s="58"/>
      <c r="E40" s="38"/>
      <c r="F40" s="38"/>
      <c r="G40" s="38"/>
      <c r="H40" s="38"/>
      <c r="I40" s="38"/>
    </row>
    <row r="41" spans="1:9" ht="15.75" x14ac:dyDescent="0.25">
      <c r="A41" s="203" t="s">
        <v>331</v>
      </c>
      <c r="B41" s="38"/>
      <c r="C41" s="38"/>
      <c r="D41" s="38"/>
      <c r="E41" s="38"/>
      <c r="F41" s="38"/>
      <c r="G41" s="38"/>
      <c r="H41" s="38"/>
      <c r="I41" s="38"/>
    </row>
    <row r="42" spans="1:9" ht="15.75" x14ac:dyDescent="0.25">
      <c r="A42" s="38"/>
      <c r="B42" s="38"/>
      <c r="C42" s="38"/>
      <c r="D42" s="38"/>
      <c r="E42" s="38"/>
      <c r="F42" s="38"/>
      <c r="G42" s="38"/>
      <c r="H42" s="38"/>
      <c r="I42" s="38"/>
    </row>
    <row r="43" spans="1:9" ht="15.75" x14ac:dyDescent="0.25">
      <c r="A43" s="38"/>
      <c r="B43" s="38"/>
      <c r="C43" s="38"/>
      <c r="D43" s="38"/>
      <c r="E43" s="38"/>
      <c r="F43" s="38"/>
      <c r="G43" s="38"/>
      <c r="H43" s="38"/>
      <c r="I43" s="38"/>
    </row>
    <row r="44" spans="1:9" ht="15.75" x14ac:dyDescent="0.25">
      <c r="A44" s="38"/>
      <c r="B44" s="38"/>
      <c r="C44" s="38"/>
      <c r="D44" s="38"/>
      <c r="E44" s="38"/>
      <c r="F44" s="38"/>
      <c r="G44" s="38"/>
      <c r="H44" s="38"/>
      <c r="I44" s="38"/>
    </row>
    <row r="45" spans="1:9" ht="15.75" x14ac:dyDescent="0.25">
      <c r="A45" s="38"/>
      <c r="B45" s="38"/>
      <c r="C45" s="38"/>
      <c r="D45" s="38"/>
      <c r="E45" s="38"/>
      <c r="F45" s="38"/>
      <c r="G45" s="38"/>
      <c r="H45" s="38"/>
      <c r="I45" s="38"/>
    </row>
    <row r="46" spans="1:9" ht="15.75" x14ac:dyDescent="0.25">
      <c r="A46" s="38"/>
      <c r="B46" s="38"/>
      <c r="C46" s="38"/>
      <c r="D46" s="38"/>
      <c r="E46" s="38"/>
      <c r="F46" s="38"/>
      <c r="G46" s="38"/>
      <c r="H46" s="38"/>
      <c r="I46" s="38"/>
    </row>
    <row r="47" spans="1:9" ht="15.75" x14ac:dyDescent="0.25">
      <c r="A47" s="38"/>
      <c r="B47" s="38"/>
      <c r="C47" s="38"/>
      <c r="D47" s="38"/>
      <c r="E47" s="38"/>
      <c r="F47" s="38"/>
      <c r="G47" s="38"/>
      <c r="H47" s="38"/>
      <c r="I47" s="38"/>
    </row>
    <row r="48" spans="1:9" ht="15.75" x14ac:dyDescent="0.25">
      <c r="A48" s="38"/>
      <c r="B48" s="38"/>
      <c r="C48" s="38"/>
      <c r="D48" s="38"/>
      <c r="E48" s="38"/>
      <c r="F48" s="38"/>
      <c r="G48" s="38"/>
      <c r="H48" s="38"/>
      <c r="I48" s="38"/>
    </row>
    <row r="49" spans="1:9" ht="15.75" x14ac:dyDescent="0.25">
      <c r="A49" s="38"/>
      <c r="B49" s="38"/>
      <c r="C49" s="38"/>
      <c r="D49" s="38"/>
      <c r="E49" s="38"/>
      <c r="F49" s="38"/>
      <c r="G49" s="38"/>
      <c r="H49" s="38"/>
      <c r="I49" s="38"/>
    </row>
    <row r="50" spans="1:9" ht="15.75" x14ac:dyDescent="0.25">
      <c r="A50" s="38"/>
      <c r="B50" s="38"/>
      <c r="C50" s="38"/>
      <c r="D50" s="38"/>
      <c r="E50" s="38"/>
      <c r="F50" s="38"/>
      <c r="G50" s="38"/>
      <c r="H50" s="38"/>
      <c r="I50" s="38"/>
    </row>
    <row r="51" spans="1:9" ht="15.75" x14ac:dyDescent="0.25">
      <c r="A51" s="38"/>
      <c r="B51" s="38"/>
      <c r="C51" s="38"/>
      <c r="D51" s="38"/>
      <c r="E51" s="38"/>
      <c r="F51" s="38"/>
      <c r="G51" s="38"/>
      <c r="H51" s="38"/>
      <c r="I51" s="38"/>
    </row>
    <row r="52" spans="1:9" ht="15.75" x14ac:dyDescent="0.25">
      <c r="A52" s="38"/>
      <c r="B52" s="38"/>
      <c r="C52" s="38"/>
      <c r="D52" s="38"/>
      <c r="E52" s="38"/>
      <c r="F52" s="38"/>
      <c r="G52" s="38"/>
      <c r="H52" s="38"/>
      <c r="I52" s="38"/>
    </row>
    <row r="53" spans="1:9" ht="15.75" x14ac:dyDescent="0.25">
      <c r="A53" s="38"/>
      <c r="B53" s="38"/>
      <c r="C53" s="38"/>
      <c r="D53" s="38"/>
      <c r="E53" s="38"/>
      <c r="F53" s="38"/>
      <c r="G53" s="38"/>
      <c r="H53" s="38"/>
      <c r="I53" s="38"/>
    </row>
    <row r="54" spans="1:9" ht="15.75" x14ac:dyDescent="0.25">
      <c r="A54" s="38"/>
      <c r="B54" s="38"/>
      <c r="C54" s="38"/>
      <c r="D54" s="38"/>
      <c r="E54" s="38"/>
      <c r="F54" s="38"/>
      <c r="G54" s="38"/>
      <c r="H54" s="38"/>
      <c r="I54" s="38"/>
    </row>
    <row r="55" spans="1:9" ht="15.75" x14ac:dyDescent="0.25">
      <c r="A55" s="38"/>
      <c r="B55" s="38"/>
      <c r="C55" s="38"/>
      <c r="D55" s="38"/>
      <c r="E55" s="38"/>
      <c r="F55" s="38"/>
      <c r="G55" s="38"/>
      <c r="H55" s="38"/>
      <c r="I55" s="38"/>
    </row>
    <row r="56" spans="1:9" ht="15.75" x14ac:dyDescent="0.25">
      <c r="A56" s="38"/>
      <c r="B56" s="38"/>
      <c r="C56" s="38"/>
      <c r="D56" s="38"/>
      <c r="E56" s="38"/>
      <c r="F56" s="38"/>
      <c r="G56" s="38"/>
      <c r="H56" s="38"/>
      <c r="I56" s="38"/>
    </row>
    <row r="57" spans="1:9" ht="15.75" x14ac:dyDescent="0.25">
      <c r="A57" s="38"/>
      <c r="B57" s="38"/>
      <c r="C57" s="38"/>
      <c r="D57" s="38"/>
      <c r="E57" s="38"/>
      <c r="F57" s="38"/>
      <c r="G57" s="38"/>
      <c r="H57" s="38"/>
      <c r="I57" s="38"/>
    </row>
    <row r="58" spans="1:9" ht="15.75" x14ac:dyDescent="0.25">
      <c r="A58" s="38"/>
      <c r="B58" s="38"/>
      <c r="C58" s="38"/>
      <c r="D58" s="38"/>
      <c r="E58" s="38"/>
      <c r="F58" s="38"/>
      <c r="G58" s="38"/>
      <c r="H58" s="38"/>
      <c r="I58" s="38"/>
    </row>
    <row r="59" spans="1:9" ht="15.75" x14ac:dyDescent="0.25">
      <c r="A59" s="38"/>
      <c r="B59" s="38"/>
      <c r="C59" s="38"/>
      <c r="D59" s="38"/>
      <c r="E59" s="38"/>
      <c r="F59" s="38"/>
      <c r="G59" s="38"/>
      <c r="H59" s="38"/>
      <c r="I59" s="38"/>
    </row>
    <row r="60" spans="1:9" ht="15.75" x14ac:dyDescent="0.25">
      <c r="A60" s="38"/>
      <c r="B60" s="38"/>
      <c r="C60" s="38"/>
      <c r="D60" s="38"/>
      <c r="E60" s="38"/>
      <c r="F60" s="38"/>
      <c r="G60" s="38"/>
      <c r="H60" s="38"/>
      <c r="I60" s="38"/>
    </row>
    <row r="61" spans="1:9" ht="15.75" x14ac:dyDescent="0.25">
      <c r="A61" s="38"/>
      <c r="B61" s="38"/>
      <c r="C61" s="38"/>
      <c r="D61" s="38"/>
      <c r="E61" s="38"/>
      <c r="F61" s="38"/>
      <c r="G61" s="38"/>
      <c r="H61" s="38"/>
      <c r="I61" s="38"/>
    </row>
    <row r="62" spans="1:9" ht="15.75" x14ac:dyDescent="0.25">
      <c r="A62" s="38"/>
      <c r="B62" s="38"/>
      <c r="C62" s="38"/>
      <c r="D62" s="38"/>
      <c r="E62" s="38"/>
      <c r="F62" s="38"/>
      <c r="G62" s="38"/>
      <c r="H62" s="38"/>
      <c r="I62" s="38"/>
    </row>
    <row r="63" spans="1:9" ht="15.75" x14ac:dyDescent="0.25">
      <c r="A63" s="38"/>
      <c r="B63" s="38"/>
      <c r="C63" s="38"/>
      <c r="D63" s="38"/>
      <c r="E63" s="38"/>
      <c r="F63" s="38"/>
      <c r="G63" s="38"/>
      <c r="H63" s="38"/>
      <c r="I63" s="38"/>
    </row>
    <row r="64" spans="1:9" ht="15.75" x14ac:dyDescent="0.25">
      <c r="A64" s="38"/>
      <c r="B64" s="38"/>
      <c r="C64" s="38"/>
      <c r="D64" s="38"/>
      <c r="E64" s="38"/>
      <c r="F64" s="38"/>
      <c r="G64" s="38"/>
      <c r="H64" s="38"/>
      <c r="I64" s="38"/>
    </row>
    <row r="65" spans="1:9" x14ac:dyDescent="0.2">
      <c r="A65" s="18"/>
      <c r="B65" s="18"/>
      <c r="C65" s="18"/>
      <c r="D65" s="18"/>
      <c r="E65" s="18"/>
      <c r="F65" s="18"/>
      <c r="G65" s="18"/>
      <c r="H65" s="18"/>
      <c r="I65" s="18"/>
    </row>
    <row r="66" spans="1:9" x14ac:dyDescent="0.2">
      <c r="A66" s="18"/>
      <c r="B66" s="18"/>
      <c r="C66" s="18"/>
      <c r="D66" s="18"/>
      <c r="E66" s="18"/>
      <c r="F66" s="18"/>
      <c r="G66" s="18"/>
      <c r="H66" s="18"/>
      <c r="I66" s="18"/>
    </row>
    <row r="67" spans="1:9" x14ac:dyDescent="0.2">
      <c r="A67" s="18"/>
      <c r="B67" s="18"/>
      <c r="C67" s="18"/>
      <c r="D67" s="18"/>
      <c r="E67" s="18"/>
      <c r="F67" s="18"/>
      <c r="G67" s="18"/>
      <c r="H67" s="18"/>
      <c r="I67" s="18"/>
    </row>
    <row r="68" spans="1:9" x14ac:dyDescent="0.2">
      <c r="A68" s="18"/>
      <c r="B68" s="18"/>
      <c r="C68" s="18"/>
      <c r="D68" s="18"/>
      <c r="E68" s="18"/>
      <c r="F68" s="18"/>
      <c r="G68" s="18"/>
      <c r="H68" s="18"/>
      <c r="I68" s="18"/>
    </row>
    <row r="69" spans="1:9" x14ac:dyDescent="0.2">
      <c r="A69" s="18"/>
      <c r="B69" s="18"/>
      <c r="C69" s="18"/>
      <c r="D69" s="18"/>
      <c r="E69" s="18"/>
      <c r="F69" s="18"/>
      <c r="G69" s="18"/>
      <c r="H69" s="18"/>
      <c r="I69" s="18"/>
    </row>
    <row r="70" spans="1:9" x14ac:dyDescent="0.2">
      <c r="A70" s="18"/>
      <c r="B70" s="18"/>
      <c r="C70" s="18"/>
      <c r="D70" s="18"/>
      <c r="E70" s="18"/>
      <c r="F70" s="18"/>
      <c r="G70" s="18"/>
      <c r="H70" s="18"/>
      <c r="I70" s="18"/>
    </row>
    <row r="71" spans="1:9" x14ac:dyDescent="0.2">
      <c r="A71" s="18"/>
      <c r="B71" s="18"/>
      <c r="C71" s="18"/>
      <c r="D71" s="18"/>
      <c r="E71" s="18"/>
      <c r="F71" s="18"/>
      <c r="G71" s="18"/>
      <c r="H71" s="18"/>
      <c r="I71" s="18"/>
    </row>
    <row r="72" spans="1:9" x14ac:dyDescent="0.2">
      <c r="A72" s="18"/>
      <c r="B72" s="18"/>
      <c r="C72" s="18"/>
      <c r="D72" s="18"/>
      <c r="E72" s="18"/>
      <c r="F72" s="18"/>
      <c r="G72" s="18"/>
      <c r="H72" s="18"/>
      <c r="I72" s="18"/>
    </row>
    <row r="73" spans="1:9" x14ac:dyDescent="0.2">
      <c r="A73" s="18"/>
      <c r="B73" s="18"/>
      <c r="C73" s="18"/>
      <c r="D73" s="18"/>
      <c r="E73" s="18"/>
      <c r="F73" s="18"/>
      <c r="G73" s="18"/>
      <c r="H73" s="18"/>
      <c r="I73" s="18"/>
    </row>
    <row r="74" spans="1:9" x14ac:dyDescent="0.2">
      <c r="A74" s="18"/>
      <c r="B74" s="18"/>
      <c r="C74" s="18"/>
      <c r="D74" s="18"/>
      <c r="E74" s="18"/>
      <c r="F74" s="18"/>
      <c r="G74" s="18"/>
      <c r="H74" s="18"/>
      <c r="I74" s="18"/>
    </row>
    <row r="75" spans="1:9" x14ac:dyDescent="0.2">
      <c r="A75" s="18"/>
      <c r="B75" s="18"/>
      <c r="C75" s="18"/>
      <c r="D75" s="18"/>
      <c r="E75" s="18"/>
      <c r="F75" s="18"/>
      <c r="G75" s="18"/>
      <c r="H75" s="18"/>
      <c r="I75" s="18"/>
    </row>
    <row r="76" spans="1:9" x14ac:dyDescent="0.2">
      <c r="A76" s="18"/>
      <c r="B76" s="18"/>
      <c r="C76" s="18"/>
      <c r="D76" s="18"/>
      <c r="E76" s="18"/>
      <c r="F76" s="18"/>
      <c r="G76" s="18"/>
      <c r="H76" s="18"/>
      <c r="I76" s="18"/>
    </row>
    <row r="77" spans="1:9" x14ac:dyDescent="0.2">
      <c r="A77" s="18"/>
      <c r="B77" s="18"/>
      <c r="C77" s="18"/>
      <c r="D77" s="18"/>
      <c r="E77" s="18"/>
      <c r="F77" s="18"/>
      <c r="G77" s="18"/>
      <c r="H77" s="18"/>
      <c r="I77" s="18"/>
    </row>
    <row r="78" spans="1:9" x14ac:dyDescent="0.2">
      <c r="A78" s="18"/>
      <c r="B78" s="18"/>
      <c r="C78" s="18"/>
      <c r="D78" s="18"/>
      <c r="E78" s="18"/>
      <c r="F78" s="18"/>
      <c r="G78" s="18"/>
      <c r="H78" s="18"/>
      <c r="I78" s="18"/>
    </row>
    <row r="79" spans="1:9" x14ac:dyDescent="0.2">
      <c r="A79" s="18"/>
      <c r="B79" s="18"/>
      <c r="C79" s="18"/>
      <c r="D79" s="18"/>
      <c r="E79" s="18"/>
      <c r="F79" s="18"/>
      <c r="G79" s="18"/>
      <c r="H79" s="18"/>
      <c r="I79" s="18"/>
    </row>
    <row r="80" spans="1:9" x14ac:dyDescent="0.2">
      <c r="A80" s="18"/>
      <c r="B80" s="18"/>
      <c r="C80" s="18"/>
      <c r="D80" s="18"/>
      <c r="E80" s="18"/>
      <c r="F80" s="18"/>
      <c r="G80" s="18"/>
      <c r="H80" s="18"/>
      <c r="I80" s="18"/>
    </row>
    <row r="81" spans="1:9" x14ac:dyDescent="0.2">
      <c r="A81" s="18"/>
      <c r="B81" s="18"/>
      <c r="C81" s="18"/>
      <c r="D81" s="18"/>
      <c r="E81" s="18"/>
      <c r="F81" s="18"/>
      <c r="G81" s="18"/>
      <c r="H81" s="18"/>
      <c r="I81" s="18"/>
    </row>
    <row r="82" spans="1:9" x14ac:dyDescent="0.2">
      <c r="A82" s="18"/>
      <c r="B82" s="18"/>
      <c r="C82" s="18"/>
      <c r="D82" s="18"/>
      <c r="E82" s="18"/>
      <c r="F82" s="18"/>
      <c r="G82" s="18"/>
      <c r="H82" s="18"/>
      <c r="I82" s="18"/>
    </row>
    <row r="83" spans="1:9" x14ac:dyDescent="0.2">
      <c r="A83" s="18"/>
      <c r="B83" s="18"/>
      <c r="C83" s="18"/>
      <c r="D83" s="18"/>
      <c r="E83" s="18"/>
      <c r="F83" s="18"/>
      <c r="G83" s="18"/>
      <c r="H83" s="18"/>
      <c r="I83" s="18"/>
    </row>
    <row r="84" spans="1:9" x14ac:dyDescent="0.2">
      <c r="A84" s="18"/>
      <c r="B84" s="18"/>
      <c r="C84" s="18"/>
      <c r="D84" s="18"/>
      <c r="E84" s="18"/>
      <c r="F84" s="18"/>
      <c r="G84" s="18"/>
      <c r="H84" s="18"/>
      <c r="I84" s="18"/>
    </row>
    <row r="85" spans="1:9" x14ac:dyDescent="0.2">
      <c r="A85" s="18"/>
      <c r="B85" s="18"/>
      <c r="C85" s="18"/>
      <c r="D85" s="18"/>
      <c r="E85" s="18"/>
      <c r="F85" s="18"/>
      <c r="G85" s="18"/>
      <c r="H85" s="18"/>
      <c r="I85" s="18"/>
    </row>
    <row r="86" spans="1:9" x14ac:dyDescent="0.2">
      <c r="A86" s="18"/>
      <c r="B86" s="18"/>
      <c r="C86" s="18"/>
      <c r="D86" s="18"/>
      <c r="E86" s="18"/>
      <c r="F86" s="18"/>
      <c r="G86" s="18"/>
      <c r="H86" s="18"/>
      <c r="I86" s="18"/>
    </row>
    <row r="87" spans="1:9" x14ac:dyDescent="0.2">
      <c r="A87" s="18"/>
      <c r="B87" s="18"/>
      <c r="C87" s="18"/>
      <c r="D87" s="18"/>
      <c r="E87" s="18"/>
      <c r="F87" s="18"/>
      <c r="G87" s="18"/>
      <c r="H87" s="18"/>
      <c r="I87" s="18"/>
    </row>
    <row r="88" spans="1:9" x14ac:dyDescent="0.2">
      <c r="A88" s="18"/>
      <c r="B88" s="18"/>
      <c r="C88" s="18"/>
      <c r="D88" s="18"/>
      <c r="E88" s="18"/>
      <c r="F88" s="18"/>
      <c r="G88" s="18"/>
      <c r="H88" s="18"/>
      <c r="I88" s="18"/>
    </row>
    <row r="89" spans="1:9" x14ac:dyDescent="0.2">
      <c r="A89" s="18"/>
      <c r="B89" s="18"/>
      <c r="C89" s="18"/>
      <c r="D89" s="18"/>
      <c r="E89" s="18"/>
      <c r="F89" s="18"/>
      <c r="G89" s="18"/>
      <c r="H89" s="18"/>
      <c r="I89" s="18"/>
    </row>
    <row r="90" spans="1:9" x14ac:dyDescent="0.2">
      <c r="A90" s="18"/>
      <c r="B90" s="18"/>
      <c r="C90" s="18"/>
      <c r="D90" s="18"/>
      <c r="E90" s="18"/>
      <c r="F90" s="18"/>
      <c r="G90" s="18"/>
      <c r="H90" s="18"/>
      <c r="I90" s="18"/>
    </row>
    <row r="91" spans="1:9" x14ac:dyDescent="0.2">
      <c r="A91" s="18"/>
      <c r="B91" s="18"/>
      <c r="C91" s="18"/>
      <c r="D91" s="18"/>
      <c r="E91" s="18"/>
      <c r="F91" s="18"/>
      <c r="G91" s="18"/>
      <c r="H91" s="18"/>
      <c r="I91" s="18"/>
    </row>
    <row r="92" spans="1:9" x14ac:dyDescent="0.2">
      <c r="A92" s="18"/>
      <c r="B92" s="18"/>
      <c r="C92" s="18"/>
      <c r="D92" s="18"/>
      <c r="E92" s="18"/>
      <c r="F92" s="18"/>
      <c r="G92" s="18"/>
      <c r="H92" s="18"/>
      <c r="I92" s="18"/>
    </row>
    <row r="93" spans="1:9" x14ac:dyDescent="0.2">
      <c r="A93" s="18"/>
      <c r="B93" s="18"/>
      <c r="C93" s="18"/>
      <c r="D93" s="18"/>
      <c r="E93" s="18"/>
      <c r="F93" s="18"/>
      <c r="G93" s="18"/>
      <c r="H93" s="18"/>
      <c r="I93" s="18"/>
    </row>
    <row r="94" spans="1:9" x14ac:dyDescent="0.2">
      <c r="A94" s="18"/>
      <c r="B94" s="18"/>
      <c r="C94" s="18"/>
      <c r="D94" s="18"/>
      <c r="E94" s="18"/>
      <c r="F94" s="18"/>
      <c r="G94" s="18"/>
      <c r="H94" s="18"/>
      <c r="I94" s="18"/>
    </row>
    <row r="95" spans="1:9" x14ac:dyDescent="0.2">
      <c r="A95" s="18"/>
      <c r="B95" s="18"/>
      <c r="C95" s="18"/>
      <c r="D95" s="18"/>
      <c r="E95" s="18"/>
      <c r="F95" s="18"/>
      <c r="G95" s="18"/>
      <c r="H95" s="18"/>
      <c r="I95" s="18"/>
    </row>
    <row r="96" spans="1:9" x14ac:dyDescent="0.2">
      <c r="A96" s="18"/>
      <c r="B96" s="18"/>
      <c r="C96" s="18"/>
      <c r="D96" s="18"/>
      <c r="E96" s="18"/>
      <c r="F96" s="18"/>
      <c r="G96" s="18"/>
      <c r="H96" s="18"/>
      <c r="I96" s="18"/>
    </row>
    <row r="97" spans="1:9" x14ac:dyDescent="0.2">
      <c r="A97" s="18"/>
      <c r="B97" s="18"/>
      <c r="C97" s="18"/>
      <c r="D97" s="18"/>
      <c r="E97" s="18"/>
      <c r="F97" s="18"/>
      <c r="G97" s="18"/>
      <c r="H97" s="18"/>
      <c r="I97" s="18"/>
    </row>
    <row r="98" spans="1:9" x14ac:dyDescent="0.2">
      <c r="A98" s="18"/>
      <c r="B98" s="18"/>
      <c r="C98" s="18"/>
      <c r="D98" s="18"/>
      <c r="E98" s="18"/>
      <c r="F98" s="18"/>
      <c r="G98" s="18"/>
      <c r="H98" s="18"/>
      <c r="I98" s="18"/>
    </row>
    <row r="99" spans="1:9" x14ac:dyDescent="0.2">
      <c r="A99" s="18"/>
      <c r="B99" s="18"/>
      <c r="C99" s="18"/>
      <c r="D99" s="18"/>
      <c r="E99" s="18"/>
      <c r="F99" s="18"/>
      <c r="G99" s="18"/>
      <c r="H99" s="18"/>
      <c r="I99" s="18"/>
    </row>
    <row r="100" spans="1:9" x14ac:dyDescent="0.2">
      <c r="A100" s="18"/>
      <c r="B100" s="18"/>
      <c r="C100" s="18"/>
      <c r="D100" s="18"/>
      <c r="E100" s="18"/>
      <c r="F100" s="18"/>
      <c r="G100" s="18"/>
      <c r="H100" s="18"/>
      <c r="I100" s="18"/>
    </row>
    <row r="101" spans="1:9" x14ac:dyDescent="0.2">
      <c r="A101" s="18"/>
      <c r="B101" s="18"/>
      <c r="C101" s="18"/>
      <c r="D101" s="18"/>
      <c r="E101" s="18"/>
      <c r="F101" s="18"/>
      <c r="G101" s="18"/>
      <c r="H101" s="18"/>
      <c r="I101" s="18"/>
    </row>
    <row r="102" spans="1:9" x14ac:dyDescent="0.2">
      <c r="A102" s="18"/>
      <c r="B102" s="18"/>
      <c r="C102" s="18"/>
      <c r="D102" s="18"/>
      <c r="E102" s="18"/>
      <c r="F102" s="18"/>
      <c r="G102" s="18"/>
      <c r="H102" s="18"/>
      <c r="I102" s="18"/>
    </row>
    <row r="103" spans="1:9" x14ac:dyDescent="0.2">
      <c r="A103" s="18"/>
      <c r="B103" s="18"/>
      <c r="C103" s="18"/>
      <c r="D103" s="18"/>
      <c r="E103" s="18"/>
      <c r="F103" s="18"/>
      <c r="G103" s="18"/>
      <c r="H103" s="18"/>
      <c r="I103" s="18"/>
    </row>
    <row r="104" spans="1:9" x14ac:dyDescent="0.2">
      <c r="A104" s="18"/>
      <c r="B104" s="18"/>
      <c r="C104" s="18"/>
      <c r="D104" s="18"/>
      <c r="E104" s="18"/>
      <c r="F104" s="18"/>
      <c r="G104" s="18"/>
      <c r="H104" s="18"/>
      <c r="I104" s="18"/>
    </row>
    <row r="105" spans="1:9" x14ac:dyDescent="0.2">
      <c r="A105" s="18"/>
      <c r="B105" s="18"/>
      <c r="C105" s="18"/>
      <c r="D105" s="18"/>
      <c r="E105" s="18"/>
      <c r="F105" s="18"/>
      <c r="G105" s="18"/>
      <c r="H105" s="18"/>
      <c r="I105" s="18"/>
    </row>
    <row r="106" spans="1:9" x14ac:dyDescent="0.2">
      <c r="A106" s="18"/>
      <c r="B106" s="18"/>
      <c r="C106" s="18"/>
      <c r="D106" s="18"/>
      <c r="E106" s="18"/>
      <c r="F106" s="18"/>
      <c r="G106" s="18"/>
      <c r="H106" s="18"/>
      <c r="I106" s="18"/>
    </row>
    <row r="107" spans="1:9" x14ac:dyDescent="0.2">
      <c r="A107" s="18"/>
      <c r="B107" s="18"/>
      <c r="C107" s="18"/>
      <c r="D107" s="18"/>
      <c r="E107" s="18"/>
      <c r="F107" s="18"/>
      <c r="G107" s="18"/>
      <c r="H107" s="18"/>
      <c r="I107" s="18"/>
    </row>
    <row r="108" spans="1:9" x14ac:dyDescent="0.2">
      <c r="A108" s="18"/>
      <c r="B108" s="18"/>
      <c r="C108" s="18"/>
      <c r="D108" s="18"/>
      <c r="E108" s="18"/>
      <c r="F108" s="18"/>
      <c r="G108" s="18"/>
      <c r="H108" s="18"/>
      <c r="I108" s="18"/>
    </row>
    <row r="109" spans="1:9" x14ac:dyDescent="0.2">
      <c r="A109" s="18"/>
      <c r="B109" s="18"/>
      <c r="C109" s="18"/>
      <c r="D109" s="18"/>
      <c r="E109" s="18"/>
      <c r="F109" s="18"/>
      <c r="G109" s="18"/>
      <c r="H109" s="18"/>
      <c r="I109" s="18"/>
    </row>
    <row r="110" spans="1:9" x14ac:dyDescent="0.2">
      <c r="A110" s="18"/>
      <c r="B110" s="18"/>
      <c r="C110" s="18"/>
      <c r="D110" s="18"/>
      <c r="E110" s="18"/>
      <c r="F110" s="18"/>
      <c r="G110" s="18"/>
      <c r="H110" s="18"/>
      <c r="I110" s="18"/>
    </row>
    <row r="111" spans="1:9" x14ac:dyDescent="0.2">
      <c r="A111" s="18"/>
      <c r="B111" s="18"/>
      <c r="C111" s="18"/>
      <c r="D111" s="18"/>
      <c r="E111" s="18"/>
      <c r="F111" s="18"/>
      <c r="G111" s="18"/>
      <c r="H111" s="18"/>
      <c r="I111" s="18"/>
    </row>
    <row r="112" spans="1:9" x14ac:dyDescent="0.2">
      <c r="A112" s="18"/>
      <c r="B112" s="18"/>
      <c r="C112" s="18"/>
      <c r="D112" s="18"/>
      <c r="E112" s="18"/>
      <c r="F112" s="18"/>
      <c r="G112" s="18"/>
      <c r="H112" s="18"/>
      <c r="I112" s="18"/>
    </row>
    <row r="113" spans="1:9" x14ac:dyDescent="0.2">
      <c r="A113" s="18"/>
      <c r="B113" s="18"/>
      <c r="C113" s="18"/>
      <c r="D113" s="18"/>
      <c r="E113" s="18"/>
      <c r="F113" s="18"/>
      <c r="G113" s="18"/>
      <c r="H113" s="18"/>
      <c r="I113" s="18"/>
    </row>
    <row r="114" spans="1:9" x14ac:dyDescent="0.2">
      <c r="A114" s="18"/>
      <c r="B114" s="18"/>
      <c r="C114" s="18"/>
      <c r="D114" s="18"/>
      <c r="E114" s="18"/>
      <c r="F114" s="18"/>
      <c r="G114" s="18"/>
      <c r="H114" s="18"/>
      <c r="I114" s="18"/>
    </row>
    <row r="115" spans="1:9" x14ac:dyDescent="0.2">
      <c r="A115" s="18"/>
      <c r="B115" s="18"/>
      <c r="C115" s="18"/>
      <c r="D115" s="18"/>
      <c r="E115" s="18"/>
      <c r="F115" s="18"/>
      <c r="G115" s="18"/>
      <c r="H115" s="18"/>
      <c r="I115" s="18"/>
    </row>
    <row r="116" spans="1:9" x14ac:dyDescent="0.2">
      <c r="A116" s="18"/>
      <c r="B116" s="18"/>
      <c r="C116" s="18"/>
      <c r="D116" s="18"/>
      <c r="E116" s="18"/>
      <c r="F116" s="18"/>
      <c r="G116" s="18"/>
      <c r="H116" s="18"/>
      <c r="I116" s="18"/>
    </row>
    <row r="117" spans="1:9" x14ac:dyDescent="0.2">
      <c r="A117" s="18"/>
      <c r="B117" s="18"/>
      <c r="C117" s="18"/>
      <c r="D117" s="18"/>
      <c r="E117" s="18"/>
      <c r="F117" s="18"/>
      <c r="G117" s="18"/>
      <c r="H117" s="18"/>
      <c r="I117" s="18"/>
    </row>
    <row r="118" spans="1:9" x14ac:dyDescent="0.2">
      <c r="A118" s="18"/>
      <c r="B118" s="18"/>
      <c r="C118" s="18"/>
      <c r="D118" s="18"/>
      <c r="E118" s="18"/>
      <c r="F118" s="18"/>
      <c r="G118" s="18"/>
      <c r="H118" s="18"/>
      <c r="I118" s="18"/>
    </row>
  </sheetData>
  <mergeCells count="8">
    <mergeCell ref="A2:I2"/>
    <mergeCell ref="A1:I1"/>
    <mergeCell ref="G16:I16"/>
    <mergeCell ref="C18:D18"/>
    <mergeCell ref="C16:D16"/>
    <mergeCell ref="A18:B18"/>
    <mergeCell ref="G18:H18"/>
    <mergeCell ref="A4:I14"/>
  </mergeCells>
  <pageMargins left="0.7" right="0.7" top="0.75" bottom="0.75" header="0.3" footer="0.3"/>
  <pageSetup scale="81" orientation="landscape" verticalDpi="1200" r:id="rId1"/>
  <rowBreaks count="1" manualBreakCount="1">
    <brk id="40"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153" r:id="rId4" name="Check Box 9">
              <controlPr defaultSize="0" autoFill="0" autoLine="0" autoPict="0">
                <anchor moveWithCells="1">
                  <from>
                    <xdr:col>2</xdr:col>
                    <xdr:colOff>38100</xdr:colOff>
                    <xdr:row>14</xdr:row>
                    <xdr:rowOff>161925</xdr:rowOff>
                  </from>
                  <to>
                    <xdr:col>2</xdr:col>
                    <xdr:colOff>238125</xdr:colOff>
                    <xdr:row>16</xdr:row>
                    <xdr:rowOff>38100</xdr:rowOff>
                  </to>
                </anchor>
              </controlPr>
            </control>
          </mc:Choice>
        </mc:AlternateContent>
        <mc:AlternateContent xmlns:mc="http://schemas.openxmlformats.org/markup-compatibility/2006">
          <mc:Choice Requires="x14">
            <control shapeId="6154" r:id="rId5" name="Check Box 10">
              <controlPr defaultSize="0" autoFill="0" autoLine="0" autoPict="0">
                <anchor moveWithCells="1">
                  <from>
                    <xdr:col>5</xdr:col>
                    <xdr:colOff>619125</xdr:colOff>
                    <xdr:row>14</xdr:row>
                    <xdr:rowOff>152400</xdr:rowOff>
                  </from>
                  <to>
                    <xdr:col>6</xdr:col>
                    <xdr:colOff>180975</xdr:colOff>
                    <xdr:row>16</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06"/>
  <sheetViews>
    <sheetView topLeftCell="A13" zoomScaleNormal="100" workbookViewId="0">
      <selection activeCell="C30" sqref="C30"/>
    </sheetView>
  </sheetViews>
  <sheetFormatPr defaultColWidth="10.42578125" defaultRowHeight="14.25" x14ac:dyDescent="0.2"/>
  <cols>
    <col min="1" max="1" width="25.140625" style="44" bestFit="1" customWidth="1"/>
    <col min="2" max="5" width="19.140625" style="44" customWidth="1"/>
    <col min="6" max="6" width="16.85546875" style="44" customWidth="1"/>
    <col min="7" max="9" width="15.42578125" style="18" customWidth="1"/>
    <col min="10" max="10" width="12.42578125" style="18" customWidth="1"/>
    <col min="11" max="12" width="10.42578125" style="18"/>
    <col min="13" max="13" width="10.42578125" style="18" customWidth="1"/>
    <col min="14" max="87" width="10.42578125" style="18"/>
    <col min="88" max="16384" width="10.42578125" style="44"/>
  </cols>
  <sheetData>
    <row r="1" spans="1:91" s="7" customFormat="1" ht="51" customHeight="1" x14ac:dyDescent="0.25">
      <c r="A1" s="299" t="s">
        <v>65</v>
      </c>
      <c r="B1" s="299"/>
      <c r="C1" s="299"/>
      <c r="D1" s="299"/>
      <c r="E1" s="299"/>
      <c r="F1" s="299"/>
      <c r="G1" s="48"/>
      <c r="H1" s="48"/>
      <c r="I1" s="48"/>
      <c r="J1" s="19"/>
      <c r="K1" s="4"/>
      <c r="L1" s="5"/>
      <c r="M1" s="6"/>
      <c r="N1" s="6"/>
      <c r="O1" s="6"/>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row>
    <row r="2" spans="1:91" s="1" customFormat="1" ht="19.5" customHeight="1" x14ac:dyDescent="0.2">
      <c r="A2" s="298" t="s">
        <v>114</v>
      </c>
      <c r="B2" s="272"/>
      <c r="C2" s="272"/>
      <c r="D2" s="272"/>
      <c r="E2" s="272"/>
      <c r="F2" s="273"/>
      <c r="G2" s="50"/>
      <c r="H2" s="50"/>
      <c r="I2" s="50"/>
      <c r="J2" s="27"/>
      <c r="K2" s="28"/>
      <c r="L2" s="28"/>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row>
    <row r="3" spans="1:91" ht="15.75" x14ac:dyDescent="0.25">
      <c r="A3" s="58"/>
      <c r="B3" s="58"/>
      <c r="C3" s="58"/>
      <c r="D3" s="58"/>
      <c r="E3" s="58"/>
      <c r="F3" s="58"/>
    </row>
    <row r="4" spans="1:91" ht="14.25" customHeight="1" x14ac:dyDescent="0.2">
      <c r="A4" s="309" t="s">
        <v>274</v>
      </c>
      <c r="B4" s="309"/>
      <c r="C4" s="309"/>
      <c r="D4" s="309"/>
      <c r="E4" s="309"/>
      <c r="F4" s="309"/>
      <c r="G4" s="51"/>
      <c r="H4" s="51"/>
      <c r="I4" s="51"/>
      <c r="J4" s="45"/>
    </row>
    <row r="5" spans="1:91" ht="16.5" customHeight="1" x14ac:dyDescent="0.2">
      <c r="A5" s="309"/>
      <c r="B5" s="309"/>
      <c r="C5" s="309"/>
      <c r="D5" s="309"/>
      <c r="E5" s="309"/>
      <c r="F5" s="309"/>
      <c r="G5" s="51"/>
      <c r="H5" s="304"/>
      <c r="I5" s="304"/>
      <c r="J5" s="304"/>
      <c r="K5" s="304"/>
      <c r="L5" s="304"/>
    </row>
    <row r="6" spans="1:91" ht="14.25" customHeight="1" x14ac:dyDescent="0.2">
      <c r="A6" s="309"/>
      <c r="B6" s="309"/>
      <c r="C6" s="309"/>
      <c r="D6" s="309"/>
      <c r="E6" s="309"/>
      <c r="F6" s="309"/>
      <c r="G6" s="51"/>
      <c r="H6" s="51"/>
      <c r="I6" s="51"/>
      <c r="J6" s="45"/>
    </row>
    <row r="7" spans="1:91" ht="15" customHeight="1" x14ac:dyDescent="0.2">
      <c r="A7" s="309"/>
      <c r="B7" s="309"/>
      <c r="C7" s="309"/>
      <c r="D7" s="309"/>
      <c r="E7" s="309"/>
      <c r="F7" s="309"/>
      <c r="G7" s="49"/>
      <c r="H7" s="49"/>
      <c r="I7" s="49"/>
      <c r="J7" s="52"/>
      <c r="K7" s="52"/>
      <c r="L7" s="52"/>
      <c r="M7" s="52"/>
    </row>
    <row r="8" spans="1:91" ht="15" customHeight="1" x14ac:dyDescent="0.2">
      <c r="A8" s="309"/>
      <c r="B8" s="309"/>
      <c r="C8" s="309"/>
      <c r="D8" s="309"/>
      <c r="E8" s="309"/>
      <c r="F8" s="309"/>
      <c r="G8" s="49"/>
      <c r="H8" s="49"/>
      <c r="I8" s="49"/>
      <c r="J8" s="52"/>
      <c r="K8" s="52"/>
      <c r="L8" s="52"/>
      <c r="M8" s="52"/>
    </row>
    <row r="9" spans="1:91" ht="14.25" customHeight="1" x14ac:dyDescent="0.2">
      <c r="A9" s="309"/>
      <c r="B9" s="309"/>
      <c r="C9" s="309"/>
      <c r="D9" s="309"/>
      <c r="E9" s="309"/>
      <c r="F9" s="309"/>
      <c r="G9" s="49"/>
      <c r="H9" s="49"/>
      <c r="I9" s="49"/>
      <c r="J9" s="53"/>
      <c r="K9" s="53"/>
      <c r="L9" s="53"/>
      <c r="M9" s="53"/>
    </row>
    <row r="10" spans="1:91" ht="14.25" customHeight="1" x14ac:dyDescent="0.2">
      <c r="A10" s="309"/>
      <c r="B10" s="309"/>
      <c r="C10" s="309"/>
      <c r="D10" s="309"/>
      <c r="E10" s="309"/>
      <c r="F10" s="309"/>
      <c r="G10" s="49"/>
      <c r="H10" s="49"/>
      <c r="I10" s="49"/>
    </row>
    <row r="11" spans="1:91" ht="15.75" customHeight="1" x14ac:dyDescent="0.2">
      <c r="A11" s="309"/>
      <c r="B11" s="309"/>
      <c r="C11" s="309"/>
      <c r="D11" s="309"/>
      <c r="E11" s="309"/>
      <c r="F11" s="309"/>
      <c r="G11" s="49"/>
      <c r="H11" s="49"/>
      <c r="I11" s="49"/>
    </row>
    <row r="12" spans="1:91" ht="15.75" customHeight="1" x14ac:dyDescent="0.2">
      <c r="A12" s="309"/>
      <c r="B12" s="309"/>
      <c r="C12" s="309"/>
      <c r="D12" s="309"/>
      <c r="E12" s="309"/>
      <c r="F12" s="309"/>
      <c r="G12" s="49"/>
      <c r="H12" s="49"/>
      <c r="I12" s="49"/>
    </row>
    <row r="13" spans="1:91" ht="15.75" customHeight="1" x14ac:dyDescent="0.2">
      <c r="A13" s="309"/>
      <c r="B13" s="309"/>
      <c r="C13" s="309"/>
      <c r="D13" s="309"/>
      <c r="E13" s="309"/>
      <c r="F13" s="309"/>
      <c r="G13" s="49"/>
      <c r="H13" s="49"/>
      <c r="I13" s="49"/>
    </row>
    <row r="14" spans="1:91" ht="65.25" customHeight="1" x14ac:dyDescent="0.2">
      <c r="A14" s="149" t="s">
        <v>0</v>
      </c>
      <c r="B14" s="66" t="s">
        <v>115</v>
      </c>
      <c r="C14" s="66" t="s">
        <v>116</v>
      </c>
      <c r="D14" s="66" t="s">
        <v>269</v>
      </c>
      <c r="E14" s="66" t="s">
        <v>270</v>
      </c>
      <c r="F14" s="66" t="s">
        <v>271</v>
      </c>
    </row>
    <row r="15" spans="1:91" ht="15.75" x14ac:dyDescent="0.25">
      <c r="A15" s="12" t="s">
        <v>18</v>
      </c>
      <c r="B15" s="173">
        <v>5802</v>
      </c>
      <c r="C15" s="173">
        <f>ROUND(B15*(1+D15),2)</f>
        <v>6417.01</v>
      </c>
      <c r="D15" s="174">
        <f>'A2'!E23</f>
        <v>0.106</v>
      </c>
      <c r="E15" s="173">
        <v>393.16679999999997</v>
      </c>
      <c r="F15" s="175">
        <f>E15/$E$15</f>
        <v>1</v>
      </c>
      <c r="G15" s="17" t="s">
        <v>301</v>
      </c>
    </row>
    <row r="16" spans="1:91" ht="15.75" x14ac:dyDescent="0.25">
      <c r="A16" s="12" t="s">
        <v>107</v>
      </c>
      <c r="B16" s="176" t="s">
        <v>299</v>
      </c>
      <c r="C16" s="176" t="s">
        <v>299</v>
      </c>
      <c r="D16" s="174">
        <f>'A2'!E24</f>
        <v>0.106</v>
      </c>
      <c r="E16" s="176" t="s">
        <v>299</v>
      </c>
      <c r="F16" s="177" t="s">
        <v>299</v>
      </c>
    </row>
    <row r="17" spans="1:6" ht="15.75" x14ac:dyDescent="0.25">
      <c r="A17" s="12" t="s">
        <v>19</v>
      </c>
      <c r="B17" s="176" t="s">
        <v>299</v>
      </c>
      <c r="C17" s="176" t="s">
        <v>299</v>
      </c>
      <c r="D17" s="174">
        <f>'A2'!E25</f>
        <v>0.106</v>
      </c>
      <c r="E17" s="176" t="s">
        <v>299</v>
      </c>
      <c r="F17" s="177" t="s">
        <v>299</v>
      </c>
    </row>
    <row r="18" spans="1:6" ht="15.75" x14ac:dyDescent="0.25">
      <c r="A18" s="12" t="s">
        <v>34</v>
      </c>
      <c r="B18" s="178">
        <v>270</v>
      </c>
      <c r="C18" s="176">
        <f t="shared" ref="C18:C27" si="0">ROUND(B18*(1+D18),2)</f>
        <v>302.13</v>
      </c>
      <c r="D18" s="174">
        <f>'A2'!E26</f>
        <v>0.11899999999999999</v>
      </c>
      <c r="E18" s="178">
        <v>393.16660000000002</v>
      </c>
      <c r="F18" s="177">
        <f t="shared" ref="F18:F24" si="1">E18/$E$15</f>
        <v>0.99999949131004973</v>
      </c>
    </row>
    <row r="19" spans="1:6" ht="15.75" x14ac:dyDescent="0.25">
      <c r="A19" s="67" t="s">
        <v>110</v>
      </c>
      <c r="B19" s="179">
        <f>SUMPRODUCT(B15:B18,$E$15:$E$18)/$E$19</f>
        <v>6071.9998626537135</v>
      </c>
      <c r="C19" s="179">
        <f t="shared" si="0"/>
        <v>6719.14</v>
      </c>
      <c r="D19" s="169">
        <f>'A2'!E28</f>
        <v>0.10657710633352702</v>
      </c>
      <c r="E19" s="179">
        <f>MAX(E15:E18)</f>
        <v>393.16679999999997</v>
      </c>
      <c r="F19" s="180">
        <f t="shared" si="1"/>
        <v>1</v>
      </c>
    </row>
    <row r="20" spans="1:6" ht="15.75" x14ac:dyDescent="0.25">
      <c r="A20" s="68" t="s">
        <v>105</v>
      </c>
      <c r="B20" s="176" t="s">
        <v>299</v>
      </c>
      <c r="C20" s="176" t="s">
        <v>299</v>
      </c>
      <c r="D20" s="174" t="s">
        <v>299</v>
      </c>
      <c r="E20" s="176" t="s">
        <v>299</v>
      </c>
      <c r="F20" s="177" t="s">
        <v>299</v>
      </c>
    </row>
    <row r="21" spans="1:6" ht="15.75" x14ac:dyDescent="0.25">
      <c r="A21" s="12" t="s">
        <v>25</v>
      </c>
      <c r="B21" s="181">
        <v>519</v>
      </c>
      <c r="C21" s="179">
        <f t="shared" si="0"/>
        <v>565.19000000000005</v>
      </c>
      <c r="D21" s="169">
        <f>'A2'!E31</f>
        <v>8.8999999999999996E-2</v>
      </c>
      <c r="E21" s="181">
        <v>306.41669999999999</v>
      </c>
      <c r="F21" s="177">
        <f t="shared" si="1"/>
        <v>0.77935547965901497</v>
      </c>
    </row>
    <row r="22" spans="1:6" ht="15.75" x14ac:dyDescent="0.25">
      <c r="A22" s="12" t="s">
        <v>21</v>
      </c>
      <c r="B22" s="178">
        <v>1152</v>
      </c>
      <c r="C22" s="176">
        <f t="shared" si="0"/>
        <v>1236.0999999999999</v>
      </c>
      <c r="D22" s="174">
        <f>'A2'!E32</f>
        <v>7.2999999999999995E-2</v>
      </c>
      <c r="E22" s="178">
        <v>109.41659999999999</v>
      </c>
      <c r="F22" s="177">
        <f t="shared" si="1"/>
        <v>0.27829562414730846</v>
      </c>
    </row>
    <row r="23" spans="1:6" ht="15.75" x14ac:dyDescent="0.25">
      <c r="A23" s="12" t="s">
        <v>22</v>
      </c>
      <c r="B23" s="178">
        <v>425</v>
      </c>
      <c r="C23" s="176">
        <f t="shared" si="0"/>
        <v>500.65</v>
      </c>
      <c r="D23" s="174">
        <f>'A2'!E33</f>
        <v>0.17799999999999999</v>
      </c>
      <c r="E23" s="178">
        <v>155.16659999999999</v>
      </c>
      <c r="F23" s="177">
        <f t="shared" si="1"/>
        <v>0.39465845030658742</v>
      </c>
    </row>
    <row r="24" spans="1:6" ht="15.75" x14ac:dyDescent="0.25">
      <c r="A24" s="12" t="s">
        <v>23</v>
      </c>
      <c r="B24" s="178">
        <v>242</v>
      </c>
      <c r="C24" s="176">
        <f t="shared" si="0"/>
        <v>158.27000000000001</v>
      </c>
      <c r="D24" s="174">
        <f>'A2'!E34</f>
        <v>-0.34599999999999997</v>
      </c>
      <c r="E24" s="178">
        <v>149</v>
      </c>
      <c r="F24" s="177">
        <f t="shared" si="1"/>
        <v>0.37897401306519274</v>
      </c>
    </row>
    <row r="25" spans="1:6" ht="15.75" x14ac:dyDescent="0.25">
      <c r="A25" s="12" t="s">
        <v>24</v>
      </c>
      <c r="B25" s="176" t="s">
        <v>299</v>
      </c>
      <c r="C25" s="176" t="s">
        <v>299</v>
      </c>
      <c r="D25" s="174" t="str">
        <f>'A2'!E35</f>
        <v>n/a</v>
      </c>
      <c r="E25" s="176" t="s">
        <v>299</v>
      </c>
      <c r="F25" s="177" t="s">
        <v>299</v>
      </c>
    </row>
    <row r="26" spans="1:6" ht="15.75" x14ac:dyDescent="0.25">
      <c r="A26" s="67" t="s">
        <v>109</v>
      </c>
      <c r="B26" s="179">
        <f>SUMPRODUCT(B20:B25,$E$20:$E$25)/$E$26</f>
        <v>1263.2535873534309</v>
      </c>
      <c r="C26" s="179">
        <f t="shared" si="0"/>
        <v>1337.08</v>
      </c>
      <c r="D26" s="169">
        <f>'A2'!E37</f>
        <v>5.8439426523297491E-2</v>
      </c>
      <c r="E26" s="179">
        <f>MAX(E20:E25)</f>
        <v>306.41669999999999</v>
      </c>
      <c r="F26" s="180">
        <f t="shared" ref="F26:F27" si="2">E26/$E$15</f>
        <v>0.77935547965901497</v>
      </c>
    </row>
    <row r="27" spans="1:6" ht="15.75" x14ac:dyDescent="0.25">
      <c r="A27" s="67" t="s">
        <v>117</v>
      </c>
      <c r="B27" s="179">
        <f>(B19*E19+B26*E26)/E27</f>
        <v>7056.523468156518</v>
      </c>
      <c r="C27" s="179">
        <f t="shared" si="0"/>
        <v>7761.2</v>
      </c>
      <c r="D27" s="169">
        <f>'A2'!E39</f>
        <v>9.9861900000000003E-2</v>
      </c>
      <c r="E27" s="179">
        <f>MAX(E19,E26)</f>
        <v>393.16679999999997</v>
      </c>
      <c r="F27" s="180">
        <f t="shared" si="2"/>
        <v>1</v>
      </c>
    </row>
    <row r="28" spans="1:6" ht="15.75" x14ac:dyDescent="0.25">
      <c r="A28" s="38"/>
      <c r="B28" s="38"/>
      <c r="C28" s="38"/>
      <c r="D28" s="38"/>
      <c r="E28" s="38"/>
      <c r="F28" s="38"/>
    </row>
    <row r="29" spans="1:6" ht="15.75" x14ac:dyDescent="0.25">
      <c r="A29" s="305" t="s">
        <v>118</v>
      </c>
      <c r="B29" s="305"/>
      <c r="C29" s="306"/>
      <c r="D29" s="307" t="s">
        <v>324</v>
      </c>
      <c r="E29" s="308"/>
      <c r="F29" s="38"/>
    </row>
    <row r="30" spans="1:6" ht="15.75" x14ac:dyDescent="0.25">
      <c r="A30" s="38"/>
      <c r="B30" s="38"/>
      <c r="C30" s="38"/>
      <c r="D30" s="38"/>
      <c r="E30" s="38"/>
      <c r="F30" s="38"/>
    </row>
    <row r="31" spans="1:6" ht="15.75" x14ac:dyDescent="0.25">
      <c r="A31" s="69" t="s">
        <v>272</v>
      </c>
      <c r="B31" s="38"/>
      <c r="C31" s="38"/>
      <c r="D31" s="38"/>
      <c r="E31" s="38"/>
      <c r="F31" s="38"/>
    </row>
    <row r="32" spans="1:6" ht="15.75" x14ac:dyDescent="0.25">
      <c r="A32" s="38"/>
      <c r="B32" s="38"/>
      <c r="C32" s="38"/>
      <c r="D32" s="38"/>
      <c r="E32" s="38"/>
      <c r="F32" s="38"/>
    </row>
    <row r="33" spans="1:6" ht="15.75" x14ac:dyDescent="0.25">
      <c r="A33" s="38"/>
      <c r="B33" s="38"/>
      <c r="C33" s="38"/>
      <c r="D33" s="38"/>
      <c r="E33" s="38"/>
      <c r="F33" s="38"/>
    </row>
    <row r="34" spans="1:6" ht="15.75" x14ac:dyDescent="0.25">
      <c r="A34" s="38"/>
      <c r="B34" s="38"/>
      <c r="C34" s="38"/>
      <c r="D34" s="38"/>
      <c r="E34" s="38"/>
      <c r="F34" s="38"/>
    </row>
    <row r="35" spans="1:6" ht="15.75" x14ac:dyDescent="0.25">
      <c r="A35" s="38"/>
      <c r="B35" s="38"/>
      <c r="C35" s="38"/>
      <c r="D35" s="38"/>
      <c r="E35" s="38"/>
      <c r="F35" s="38"/>
    </row>
    <row r="36" spans="1:6" ht="15.75" x14ac:dyDescent="0.25">
      <c r="A36" s="38"/>
      <c r="B36" s="38"/>
      <c r="C36" s="38"/>
      <c r="D36" s="38"/>
      <c r="E36" s="38"/>
      <c r="F36" s="38"/>
    </row>
    <row r="37" spans="1:6" ht="15.75" x14ac:dyDescent="0.25">
      <c r="A37" s="38"/>
      <c r="B37" s="38"/>
      <c r="C37" s="38"/>
      <c r="D37" s="38"/>
      <c r="E37" s="38"/>
      <c r="F37" s="38"/>
    </row>
    <row r="38" spans="1:6" ht="15.75" x14ac:dyDescent="0.25">
      <c r="A38" s="38"/>
      <c r="B38" s="38"/>
      <c r="C38" s="38"/>
      <c r="D38" s="38"/>
      <c r="E38" s="38"/>
      <c r="F38" s="38"/>
    </row>
    <row r="39" spans="1:6" ht="15.75" x14ac:dyDescent="0.25">
      <c r="A39" s="38"/>
      <c r="B39" s="38"/>
      <c r="C39" s="38"/>
      <c r="D39" s="38"/>
      <c r="E39" s="38"/>
      <c r="F39" s="38"/>
    </row>
    <row r="40" spans="1:6" ht="15.75" x14ac:dyDescent="0.25">
      <c r="A40" s="38"/>
      <c r="B40" s="38"/>
      <c r="C40" s="38"/>
      <c r="D40" s="38"/>
      <c r="E40" s="38"/>
      <c r="F40" s="38"/>
    </row>
    <row r="41" spans="1:6" ht="15.75" x14ac:dyDescent="0.25">
      <c r="A41" s="38"/>
      <c r="B41" s="38"/>
      <c r="C41" s="38"/>
      <c r="D41" s="38"/>
      <c r="E41" s="38"/>
      <c r="F41" s="38"/>
    </row>
    <row r="42" spans="1:6" ht="15.75" x14ac:dyDescent="0.25">
      <c r="A42" s="38"/>
      <c r="B42" s="38"/>
      <c r="C42" s="38"/>
      <c r="D42" s="38"/>
      <c r="E42" s="38"/>
      <c r="F42" s="38"/>
    </row>
    <row r="43" spans="1:6" ht="15.75" x14ac:dyDescent="0.25">
      <c r="A43" s="38"/>
      <c r="B43" s="38"/>
      <c r="C43" s="38"/>
      <c r="D43" s="38"/>
      <c r="E43" s="38"/>
      <c r="F43" s="38"/>
    </row>
    <row r="44" spans="1:6" ht="15.75" x14ac:dyDescent="0.25">
      <c r="A44" s="38"/>
      <c r="B44" s="38"/>
      <c r="C44" s="38"/>
      <c r="D44" s="38"/>
      <c r="E44" s="38"/>
      <c r="F44" s="38"/>
    </row>
    <row r="45" spans="1:6" ht="15.75" x14ac:dyDescent="0.25">
      <c r="A45" s="38"/>
      <c r="B45" s="38"/>
      <c r="C45" s="38"/>
      <c r="D45" s="38"/>
      <c r="E45" s="38"/>
      <c r="F45" s="38"/>
    </row>
    <row r="46" spans="1:6" ht="15.75" x14ac:dyDescent="0.25">
      <c r="A46" s="38"/>
      <c r="B46" s="38"/>
      <c r="C46" s="38"/>
      <c r="D46" s="38"/>
      <c r="E46" s="38"/>
      <c r="F46" s="38"/>
    </row>
    <row r="47" spans="1:6" ht="15.75" x14ac:dyDescent="0.25">
      <c r="A47" s="38"/>
      <c r="B47" s="38"/>
      <c r="C47" s="38"/>
      <c r="D47" s="38"/>
      <c r="E47" s="38"/>
      <c r="F47" s="38"/>
    </row>
    <row r="48" spans="1:6" ht="15.75" x14ac:dyDescent="0.25">
      <c r="A48" s="38"/>
      <c r="B48" s="38"/>
      <c r="C48" s="38"/>
      <c r="D48" s="38"/>
      <c r="E48" s="38"/>
      <c r="F48" s="38"/>
    </row>
    <row r="49" spans="1:6" ht="15.75" x14ac:dyDescent="0.25">
      <c r="A49" s="38"/>
      <c r="B49" s="38"/>
      <c r="C49" s="38"/>
      <c r="D49" s="38"/>
      <c r="E49" s="38"/>
      <c r="F49" s="38"/>
    </row>
    <row r="50" spans="1:6" ht="15.75" x14ac:dyDescent="0.25">
      <c r="A50" s="38"/>
      <c r="B50" s="38"/>
      <c r="C50" s="38"/>
      <c r="D50" s="38"/>
      <c r="E50" s="38"/>
      <c r="F50" s="38"/>
    </row>
    <row r="51" spans="1:6" ht="15.75" x14ac:dyDescent="0.25">
      <c r="A51" s="38"/>
      <c r="B51" s="38"/>
      <c r="C51" s="38"/>
      <c r="D51" s="38"/>
      <c r="E51" s="38"/>
      <c r="F51" s="38"/>
    </row>
    <row r="52" spans="1:6" ht="15.75" x14ac:dyDescent="0.25">
      <c r="A52" s="38"/>
      <c r="B52" s="38"/>
      <c r="C52" s="38"/>
      <c r="D52" s="38"/>
      <c r="E52" s="38"/>
      <c r="F52" s="38"/>
    </row>
    <row r="53" spans="1:6" x14ac:dyDescent="0.2">
      <c r="A53" s="18"/>
      <c r="B53" s="18"/>
      <c r="C53" s="18"/>
      <c r="D53" s="18"/>
      <c r="E53" s="18"/>
      <c r="F53" s="18"/>
    </row>
    <row r="54" spans="1:6" x14ac:dyDescent="0.2">
      <c r="A54" s="18"/>
      <c r="B54" s="18"/>
      <c r="C54" s="18"/>
      <c r="D54" s="18"/>
      <c r="E54" s="18"/>
      <c r="F54" s="18"/>
    </row>
    <row r="55" spans="1:6" x14ac:dyDescent="0.2">
      <c r="A55" s="18"/>
      <c r="B55" s="18"/>
      <c r="C55" s="18"/>
      <c r="D55" s="18"/>
      <c r="E55" s="18"/>
      <c r="F55" s="18"/>
    </row>
    <row r="56" spans="1:6" x14ac:dyDescent="0.2">
      <c r="A56" s="18"/>
      <c r="B56" s="18"/>
      <c r="C56" s="18"/>
      <c r="D56" s="18"/>
      <c r="E56" s="18"/>
      <c r="F56" s="18"/>
    </row>
    <row r="57" spans="1:6" x14ac:dyDescent="0.2">
      <c r="A57" s="18"/>
      <c r="B57" s="18"/>
      <c r="C57" s="18"/>
      <c r="D57" s="18"/>
      <c r="E57" s="18"/>
      <c r="F57" s="18"/>
    </row>
    <row r="58" spans="1:6" x14ac:dyDescent="0.2">
      <c r="A58" s="18"/>
      <c r="B58" s="18"/>
      <c r="C58" s="18"/>
      <c r="D58" s="18"/>
      <c r="E58" s="18"/>
      <c r="F58" s="18"/>
    </row>
    <row r="59" spans="1:6" x14ac:dyDescent="0.2">
      <c r="A59" s="18"/>
      <c r="B59" s="18"/>
      <c r="C59" s="18"/>
      <c r="D59" s="18"/>
      <c r="E59" s="18"/>
      <c r="F59" s="18"/>
    </row>
    <row r="60" spans="1:6" x14ac:dyDescent="0.2">
      <c r="A60" s="18"/>
      <c r="B60" s="18"/>
      <c r="C60" s="18"/>
      <c r="D60" s="18"/>
      <c r="E60" s="18"/>
      <c r="F60" s="18"/>
    </row>
    <row r="61" spans="1:6" x14ac:dyDescent="0.2">
      <c r="A61" s="18"/>
      <c r="B61" s="18"/>
      <c r="C61" s="18"/>
      <c r="D61" s="18"/>
      <c r="E61" s="18"/>
      <c r="F61" s="18"/>
    </row>
    <row r="62" spans="1:6" x14ac:dyDescent="0.2">
      <c r="A62" s="18"/>
      <c r="B62" s="18"/>
      <c r="C62" s="18"/>
      <c r="D62" s="18"/>
      <c r="E62" s="18"/>
      <c r="F62" s="18"/>
    </row>
    <row r="63" spans="1:6" x14ac:dyDescent="0.2">
      <c r="A63" s="18"/>
      <c r="B63" s="18"/>
      <c r="C63" s="18"/>
      <c r="D63" s="18"/>
      <c r="E63" s="18"/>
      <c r="F63" s="18"/>
    </row>
    <row r="64" spans="1:6" x14ac:dyDescent="0.2">
      <c r="A64" s="18"/>
      <c r="B64" s="18"/>
      <c r="C64" s="18"/>
      <c r="D64" s="18"/>
      <c r="E64" s="18"/>
      <c r="F64" s="18"/>
    </row>
    <row r="65" spans="1:6" x14ac:dyDescent="0.2">
      <c r="A65" s="18"/>
      <c r="B65" s="18"/>
      <c r="C65" s="18"/>
      <c r="D65" s="18"/>
      <c r="E65" s="18"/>
      <c r="F65" s="18"/>
    </row>
    <row r="66" spans="1:6" x14ac:dyDescent="0.2">
      <c r="A66" s="18"/>
      <c r="B66" s="18"/>
      <c r="C66" s="18"/>
      <c r="D66" s="18"/>
      <c r="E66" s="18"/>
      <c r="F66" s="18"/>
    </row>
    <row r="67" spans="1:6" x14ac:dyDescent="0.2">
      <c r="A67" s="18"/>
      <c r="B67" s="18"/>
      <c r="C67" s="18"/>
      <c r="D67" s="18"/>
      <c r="E67" s="18"/>
      <c r="F67" s="18"/>
    </row>
    <row r="68" spans="1:6" x14ac:dyDescent="0.2">
      <c r="A68" s="18"/>
      <c r="B68" s="18"/>
      <c r="C68" s="18"/>
      <c r="D68" s="18"/>
      <c r="E68" s="18"/>
      <c r="F68" s="18"/>
    </row>
    <row r="69" spans="1:6" x14ac:dyDescent="0.2">
      <c r="A69" s="18"/>
      <c r="B69" s="18"/>
      <c r="C69" s="18"/>
      <c r="D69" s="18"/>
      <c r="E69" s="18"/>
      <c r="F69" s="18"/>
    </row>
    <row r="70" spans="1:6" x14ac:dyDescent="0.2">
      <c r="A70" s="18"/>
      <c r="B70" s="18"/>
      <c r="C70" s="18"/>
      <c r="D70" s="18"/>
      <c r="E70" s="18"/>
      <c r="F70" s="18"/>
    </row>
    <row r="71" spans="1:6" x14ac:dyDescent="0.2">
      <c r="A71" s="18"/>
      <c r="B71" s="18"/>
      <c r="C71" s="18"/>
      <c r="D71" s="18"/>
      <c r="E71" s="18"/>
      <c r="F71" s="18"/>
    </row>
    <row r="72" spans="1:6" x14ac:dyDescent="0.2">
      <c r="A72" s="18"/>
      <c r="B72" s="18"/>
      <c r="C72" s="18"/>
      <c r="D72" s="18"/>
      <c r="E72" s="18"/>
      <c r="F72" s="18"/>
    </row>
    <row r="73" spans="1:6" x14ac:dyDescent="0.2">
      <c r="A73" s="18"/>
      <c r="B73" s="18"/>
      <c r="C73" s="18"/>
      <c r="D73" s="18"/>
      <c r="E73" s="18"/>
      <c r="F73" s="18"/>
    </row>
    <row r="74" spans="1:6" x14ac:dyDescent="0.2">
      <c r="A74" s="18"/>
      <c r="B74" s="18"/>
      <c r="C74" s="18"/>
      <c r="D74" s="18"/>
      <c r="E74" s="18"/>
      <c r="F74" s="18"/>
    </row>
    <row r="75" spans="1:6" x14ac:dyDescent="0.2">
      <c r="A75" s="18"/>
      <c r="B75" s="18"/>
      <c r="C75" s="18"/>
      <c r="D75" s="18"/>
      <c r="E75" s="18"/>
      <c r="F75" s="18"/>
    </row>
    <row r="76" spans="1:6" x14ac:dyDescent="0.2">
      <c r="A76" s="18"/>
      <c r="B76" s="18"/>
      <c r="C76" s="18"/>
      <c r="D76" s="18"/>
      <c r="E76" s="18"/>
      <c r="F76" s="18"/>
    </row>
    <row r="77" spans="1:6" x14ac:dyDescent="0.2">
      <c r="A77" s="18"/>
      <c r="B77" s="18"/>
      <c r="C77" s="18"/>
      <c r="D77" s="18"/>
      <c r="E77" s="18"/>
      <c r="F77" s="18"/>
    </row>
    <row r="78" spans="1:6" x14ac:dyDescent="0.2">
      <c r="A78" s="18"/>
      <c r="B78" s="18"/>
      <c r="C78" s="18"/>
      <c r="D78" s="18"/>
      <c r="E78" s="18"/>
      <c r="F78" s="18"/>
    </row>
    <row r="79" spans="1:6" x14ac:dyDescent="0.2">
      <c r="A79" s="18"/>
      <c r="B79" s="18"/>
      <c r="C79" s="18"/>
      <c r="D79" s="18"/>
      <c r="E79" s="18"/>
      <c r="F79" s="18"/>
    </row>
    <row r="80" spans="1:6" x14ac:dyDescent="0.2">
      <c r="A80" s="18"/>
      <c r="B80" s="18"/>
      <c r="C80" s="18"/>
      <c r="D80" s="18"/>
      <c r="E80" s="18"/>
      <c r="F80" s="18"/>
    </row>
    <row r="81" spans="1:6" x14ac:dyDescent="0.2">
      <c r="A81" s="18"/>
      <c r="B81" s="18"/>
      <c r="C81" s="18"/>
      <c r="D81" s="18"/>
      <c r="E81" s="18"/>
      <c r="F81" s="18"/>
    </row>
    <row r="82" spans="1:6" x14ac:dyDescent="0.2">
      <c r="A82" s="18"/>
      <c r="B82" s="18"/>
      <c r="C82" s="18"/>
      <c r="D82" s="18"/>
      <c r="E82" s="18"/>
      <c r="F82" s="18"/>
    </row>
    <row r="83" spans="1:6" x14ac:dyDescent="0.2">
      <c r="A83" s="18"/>
      <c r="B83" s="18"/>
      <c r="C83" s="18"/>
      <c r="D83" s="18"/>
      <c r="E83" s="18"/>
      <c r="F83" s="18"/>
    </row>
    <row r="84" spans="1:6" x14ac:dyDescent="0.2">
      <c r="A84" s="18"/>
      <c r="B84" s="18"/>
      <c r="C84" s="18"/>
      <c r="D84" s="18"/>
      <c r="E84" s="18"/>
      <c r="F84" s="18"/>
    </row>
    <row r="85" spans="1:6" x14ac:dyDescent="0.2">
      <c r="A85" s="18"/>
      <c r="B85" s="18"/>
      <c r="C85" s="18"/>
      <c r="D85" s="18"/>
      <c r="E85" s="18"/>
      <c r="F85" s="18"/>
    </row>
    <row r="86" spans="1:6" x14ac:dyDescent="0.2">
      <c r="A86" s="18"/>
      <c r="B86" s="18"/>
      <c r="C86" s="18"/>
      <c r="D86" s="18"/>
      <c r="E86" s="18"/>
      <c r="F86" s="18"/>
    </row>
    <row r="87" spans="1:6" x14ac:dyDescent="0.2">
      <c r="A87" s="18"/>
      <c r="B87" s="18"/>
      <c r="C87" s="18"/>
      <c r="D87" s="18"/>
      <c r="E87" s="18"/>
      <c r="F87" s="18"/>
    </row>
    <row r="88" spans="1:6" x14ac:dyDescent="0.2">
      <c r="A88" s="18"/>
      <c r="B88" s="18"/>
      <c r="C88" s="18"/>
      <c r="D88" s="18"/>
      <c r="E88" s="18"/>
      <c r="F88" s="18"/>
    </row>
    <row r="89" spans="1:6" x14ac:dyDescent="0.2">
      <c r="A89" s="18"/>
      <c r="B89" s="18"/>
      <c r="C89" s="18"/>
      <c r="D89" s="18"/>
      <c r="E89" s="18"/>
      <c r="F89" s="18"/>
    </row>
    <row r="90" spans="1:6" x14ac:dyDescent="0.2">
      <c r="A90" s="18"/>
      <c r="B90" s="18"/>
      <c r="C90" s="18"/>
      <c r="D90" s="18"/>
      <c r="E90" s="18"/>
      <c r="F90" s="18"/>
    </row>
    <row r="91" spans="1:6" x14ac:dyDescent="0.2">
      <c r="A91" s="18"/>
      <c r="B91" s="18"/>
      <c r="C91" s="18"/>
      <c r="D91" s="18"/>
      <c r="E91" s="18"/>
      <c r="F91" s="18"/>
    </row>
    <row r="92" spans="1:6" x14ac:dyDescent="0.2">
      <c r="A92" s="18"/>
      <c r="B92" s="18"/>
      <c r="C92" s="18"/>
      <c r="D92" s="18"/>
      <c r="E92" s="18"/>
      <c r="F92" s="18"/>
    </row>
    <row r="93" spans="1:6" x14ac:dyDescent="0.2">
      <c r="A93" s="18"/>
      <c r="B93" s="18"/>
      <c r="C93" s="18"/>
      <c r="D93" s="18"/>
      <c r="E93" s="18"/>
      <c r="F93" s="18"/>
    </row>
    <row r="94" spans="1:6" x14ac:dyDescent="0.2">
      <c r="A94" s="18"/>
      <c r="B94" s="18"/>
      <c r="C94" s="18"/>
      <c r="D94" s="18"/>
      <c r="E94" s="18"/>
      <c r="F94" s="18"/>
    </row>
    <row r="95" spans="1:6" x14ac:dyDescent="0.2">
      <c r="A95" s="18"/>
      <c r="B95" s="18"/>
      <c r="C95" s="18"/>
      <c r="D95" s="18"/>
      <c r="E95" s="18"/>
      <c r="F95" s="18"/>
    </row>
    <row r="96" spans="1:6" x14ac:dyDescent="0.2">
      <c r="A96" s="18"/>
      <c r="B96" s="18"/>
      <c r="C96" s="18"/>
      <c r="D96" s="18"/>
      <c r="E96" s="18"/>
      <c r="F96" s="18"/>
    </row>
    <row r="97" spans="1:6" x14ac:dyDescent="0.2">
      <c r="A97" s="18"/>
      <c r="B97" s="18"/>
      <c r="C97" s="18"/>
      <c r="D97" s="18"/>
      <c r="E97" s="18"/>
      <c r="F97" s="18"/>
    </row>
    <row r="98" spans="1:6" x14ac:dyDescent="0.2">
      <c r="A98" s="18"/>
      <c r="B98" s="18"/>
      <c r="C98" s="18"/>
      <c r="D98" s="18"/>
      <c r="E98" s="18"/>
      <c r="F98" s="18"/>
    </row>
    <row r="99" spans="1:6" x14ac:dyDescent="0.2">
      <c r="A99" s="18"/>
      <c r="B99" s="18"/>
      <c r="C99" s="18"/>
      <c r="D99" s="18"/>
      <c r="E99" s="18"/>
      <c r="F99" s="18"/>
    </row>
    <row r="100" spans="1:6" x14ac:dyDescent="0.2">
      <c r="A100" s="18"/>
      <c r="B100" s="18"/>
      <c r="C100" s="18"/>
      <c r="D100" s="18"/>
      <c r="E100" s="18"/>
      <c r="F100" s="18"/>
    </row>
    <row r="101" spans="1:6" x14ac:dyDescent="0.2">
      <c r="A101" s="18"/>
      <c r="B101" s="18"/>
      <c r="C101" s="18"/>
      <c r="D101" s="18"/>
      <c r="E101" s="18"/>
      <c r="F101" s="18"/>
    </row>
    <row r="102" spans="1:6" x14ac:dyDescent="0.2">
      <c r="A102" s="18"/>
      <c r="B102" s="18"/>
      <c r="C102" s="18"/>
      <c r="D102" s="18"/>
      <c r="E102" s="18"/>
      <c r="F102" s="18"/>
    </row>
    <row r="103" spans="1:6" x14ac:dyDescent="0.2">
      <c r="A103" s="18"/>
      <c r="B103" s="18"/>
      <c r="C103" s="18"/>
      <c r="D103" s="18"/>
      <c r="E103" s="18"/>
      <c r="F103" s="18"/>
    </row>
    <row r="104" spans="1:6" x14ac:dyDescent="0.2">
      <c r="A104" s="18"/>
      <c r="B104" s="18"/>
      <c r="C104" s="18"/>
      <c r="D104" s="18"/>
      <c r="E104" s="18"/>
      <c r="F104" s="18"/>
    </row>
    <row r="105" spans="1:6" x14ac:dyDescent="0.2">
      <c r="A105" s="18"/>
      <c r="B105" s="18"/>
      <c r="C105" s="18"/>
      <c r="D105" s="18"/>
      <c r="E105" s="18"/>
      <c r="F105" s="18"/>
    </row>
    <row r="106" spans="1:6" x14ac:dyDescent="0.2">
      <c r="A106" s="18"/>
      <c r="B106" s="18"/>
      <c r="C106" s="18"/>
      <c r="D106" s="18"/>
      <c r="E106" s="18"/>
      <c r="F106" s="18"/>
    </row>
  </sheetData>
  <mergeCells count="6">
    <mergeCell ref="H5:L5"/>
    <mergeCell ref="A29:C29"/>
    <mergeCell ref="D29:E29"/>
    <mergeCell ref="A1:F1"/>
    <mergeCell ref="A2:F2"/>
    <mergeCell ref="A4:F1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N109"/>
  <sheetViews>
    <sheetView showGridLines="0" topLeftCell="A7" zoomScaleNormal="100" workbookViewId="0">
      <selection activeCell="H51" sqref="H51"/>
    </sheetView>
  </sheetViews>
  <sheetFormatPr defaultColWidth="10.42578125" defaultRowHeight="14.25" x14ac:dyDescent="0.2"/>
  <cols>
    <col min="1" max="1" width="26.5703125" style="44" bestFit="1" customWidth="1"/>
    <col min="2" max="2" width="5.85546875" style="44" customWidth="1"/>
    <col min="3" max="3" width="18.5703125" style="44" customWidth="1"/>
    <col min="4" max="4" width="5.85546875" style="44" customWidth="1"/>
    <col min="5" max="5" width="18.5703125" style="44" customWidth="1"/>
    <col min="6" max="6" width="5.85546875" style="44" customWidth="1"/>
    <col min="7" max="7" width="18.5703125" style="44" customWidth="1"/>
    <col min="8" max="8" width="5.85546875" style="18" customWidth="1"/>
    <col min="9" max="9" width="18.5703125" style="18" customWidth="1"/>
    <col min="10" max="10" width="5.85546875" style="18" customWidth="1"/>
    <col min="11" max="11" width="18.5703125" style="18" customWidth="1"/>
    <col min="12" max="12" width="5.85546875" style="18" customWidth="1"/>
    <col min="13" max="13" width="18.5703125" style="18" customWidth="1"/>
    <col min="14" max="14" width="10.42578125" style="18" customWidth="1"/>
    <col min="15" max="88" width="10.42578125" style="18"/>
    <col min="89" max="16384" width="10.42578125" style="44"/>
  </cols>
  <sheetData>
    <row r="1" spans="1:92" s="7" customFormat="1" ht="51" customHeight="1" x14ac:dyDescent="0.25">
      <c r="A1" s="265" t="s">
        <v>65</v>
      </c>
      <c r="B1" s="265"/>
      <c r="C1" s="265"/>
      <c r="D1" s="265"/>
      <c r="E1" s="265"/>
      <c r="F1" s="265"/>
      <c r="G1" s="265"/>
      <c r="H1" s="265"/>
      <c r="I1" s="265"/>
      <c r="J1" s="48"/>
      <c r="K1" s="19"/>
      <c r="L1" s="4"/>
      <c r="M1" s="5"/>
      <c r="N1" s="6"/>
      <c r="O1" s="6"/>
      <c r="P1" s="6"/>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row>
    <row r="2" spans="1:92" s="1" customFormat="1" ht="19.5" customHeight="1" x14ac:dyDescent="0.2">
      <c r="A2" s="298" t="s">
        <v>121</v>
      </c>
      <c r="B2" s="272"/>
      <c r="C2" s="272"/>
      <c r="D2" s="272"/>
      <c r="E2" s="272"/>
      <c r="F2" s="272"/>
      <c r="G2" s="272"/>
      <c r="H2" s="272"/>
      <c r="I2" s="273"/>
      <c r="J2" s="121"/>
      <c r="K2" s="122"/>
      <c r="L2" s="45"/>
      <c r="M2" s="45"/>
      <c r="N2" s="18"/>
      <c r="O2" s="18"/>
      <c r="P2" s="18"/>
      <c r="Q2" s="18"/>
      <c r="R2" s="18"/>
      <c r="S2" s="18"/>
      <c r="T2" s="18"/>
      <c r="U2" s="1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row>
    <row r="3" spans="1:92" ht="15" customHeight="1" x14ac:dyDescent="0.2">
      <c r="A3" s="136"/>
      <c r="B3" s="136"/>
      <c r="C3" s="136"/>
      <c r="D3" s="136"/>
      <c r="E3" s="136"/>
      <c r="F3" s="136"/>
      <c r="G3" s="136"/>
      <c r="H3" s="136"/>
      <c r="I3" s="136"/>
      <c r="J3" s="49"/>
      <c r="K3" s="124"/>
      <c r="L3" s="124"/>
      <c r="M3" s="124"/>
      <c r="N3" s="124"/>
    </row>
    <row r="4" spans="1:92" ht="16.5" customHeight="1" x14ac:dyDescent="0.2">
      <c r="A4" s="309" t="s">
        <v>236</v>
      </c>
      <c r="B4" s="309"/>
      <c r="C4" s="309"/>
      <c r="D4" s="309"/>
      <c r="E4" s="309"/>
      <c r="F4" s="309"/>
      <c r="G4" s="309"/>
      <c r="H4" s="309"/>
      <c r="I4" s="309"/>
      <c r="J4" s="51"/>
      <c r="K4" s="123"/>
    </row>
    <row r="5" spans="1:92" ht="15" customHeight="1" x14ac:dyDescent="0.2">
      <c r="A5" s="309"/>
      <c r="B5" s="309"/>
      <c r="C5" s="309"/>
      <c r="D5" s="309"/>
      <c r="E5" s="309"/>
      <c r="F5" s="309"/>
      <c r="G5" s="309"/>
      <c r="H5" s="309"/>
      <c r="I5" s="309"/>
      <c r="J5" s="49"/>
      <c r="K5" s="124"/>
      <c r="L5" s="124"/>
      <c r="M5" s="124"/>
      <c r="N5" s="124"/>
    </row>
    <row r="6" spans="1:92" ht="15" customHeight="1" x14ac:dyDescent="0.2">
      <c r="A6" s="119"/>
      <c r="B6" s="119"/>
      <c r="C6" s="119"/>
      <c r="D6" s="119"/>
      <c r="E6" s="119"/>
      <c r="F6" s="119"/>
      <c r="G6" s="119"/>
      <c r="H6" s="119"/>
      <c r="I6" s="119"/>
      <c r="J6" s="49"/>
      <c r="K6" s="124"/>
      <c r="L6" s="124"/>
      <c r="M6" s="124"/>
      <c r="N6" s="124"/>
    </row>
    <row r="7" spans="1:92" ht="15" customHeight="1" x14ac:dyDescent="0.25">
      <c r="A7" s="9"/>
      <c r="B7" s="9"/>
      <c r="C7" s="74" t="s">
        <v>44</v>
      </c>
      <c r="D7" s="11"/>
      <c r="E7" s="74" t="s">
        <v>45</v>
      </c>
      <c r="F7" s="56"/>
      <c r="G7" s="74" t="s">
        <v>46</v>
      </c>
      <c r="H7" s="73"/>
      <c r="I7" s="74" t="s">
        <v>47</v>
      </c>
      <c r="K7"/>
      <c r="L7"/>
      <c r="M7"/>
      <c r="N7" s="52"/>
    </row>
    <row r="8" spans="1:92" ht="17.25" customHeight="1" x14ac:dyDescent="0.25">
      <c r="A8" s="32" t="s">
        <v>119</v>
      </c>
      <c r="B8" s="32"/>
      <c r="C8" s="215" t="s">
        <v>309</v>
      </c>
      <c r="D8" s="234"/>
      <c r="E8" s="215" t="s">
        <v>321</v>
      </c>
      <c r="F8" s="234"/>
      <c r="G8" s="215" t="s">
        <v>321</v>
      </c>
      <c r="H8" s="234"/>
      <c r="I8" s="215" t="s">
        <v>321</v>
      </c>
      <c r="J8" s="28"/>
      <c r="K8"/>
      <c r="L8"/>
      <c r="M8"/>
      <c r="N8" s="53"/>
    </row>
    <row r="9" spans="1:92" ht="17.25" customHeight="1" x14ac:dyDescent="0.25">
      <c r="A9" s="32" t="s">
        <v>73</v>
      </c>
      <c r="B9" s="32"/>
      <c r="C9" s="239">
        <v>44197</v>
      </c>
      <c r="D9" s="234"/>
      <c r="E9" s="239">
        <v>43922</v>
      </c>
      <c r="F9" s="234"/>
      <c r="G9" s="239">
        <v>43678</v>
      </c>
      <c r="H9" s="234"/>
      <c r="I9" s="239">
        <v>43160</v>
      </c>
      <c r="J9" s="28"/>
      <c r="K9"/>
      <c r="L9"/>
      <c r="M9"/>
    </row>
    <row r="10" spans="1:92" ht="17.25" customHeight="1" x14ac:dyDescent="0.25">
      <c r="A10" s="32" t="s">
        <v>120</v>
      </c>
      <c r="B10" s="32"/>
      <c r="C10" s="237">
        <v>44197</v>
      </c>
      <c r="D10" s="32"/>
      <c r="E10" s="237">
        <v>43922</v>
      </c>
      <c r="F10" s="32"/>
      <c r="G10" s="237">
        <v>43678</v>
      </c>
      <c r="H10" s="32"/>
      <c r="I10" s="237">
        <v>43160</v>
      </c>
      <c r="J10" s="28"/>
      <c r="K10"/>
      <c r="L10"/>
      <c r="M10"/>
    </row>
    <row r="11" spans="1:92" ht="15.75" x14ac:dyDescent="0.25">
      <c r="A11" s="38"/>
      <c r="B11" s="38"/>
      <c r="C11" s="38"/>
      <c r="D11" s="38"/>
      <c r="E11" s="38"/>
      <c r="F11" s="38"/>
      <c r="G11" s="38"/>
      <c r="H11" s="38"/>
      <c r="I11" s="38"/>
      <c r="K11"/>
      <c r="L11"/>
      <c r="M11"/>
    </row>
    <row r="12" spans="1:92" s="18" customFormat="1" ht="15.75" x14ac:dyDescent="0.25">
      <c r="A12" s="50" t="s">
        <v>0</v>
      </c>
      <c r="B12" s="50"/>
      <c r="C12" s="10"/>
      <c r="D12" s="11"/>
      <c r="E12" s="10"/>
      <c r="F12" s="56"/>
      <c r="G12" s="57"/>
      <c r="H12" s="38"/>
      <c r="I12" s="38"/>
      <c r="K12"/>
      <c r="L12"/>
      <c r="M12"/>
    </row>
    <row r="13" spans="1:92" ht="15.75" x14ac:dyDescent="0.25">
      <c r="A13" s="32" t="s">
        <v>18</v>
      </c>
      <c r="B13" s="32"/>
      <c r="C13" s="243">
        <v>-0.02</v>
      </c>
      <c r="D13" s="240"/>
      <c r="E13" s="243" t="s">
        <v>299</v>
      </c>
      <c r="F13" s="245"/>
      <c r="G13" s="243" t="s">
        <v>299</v>
      </c>
      <c r="H13" s="248"/>
      <c r="I13" s="243" t="s">
        <v>299</v>
      </c>
      <c r="K13"/>
      <c r="L13"/>
      <c r="M13"/>
    </row>
    <row r="14" spans="1:92" ht="15.75" x14ac:dyDescent="0.25">
      <c r="A14" s="32" t="s">
        <v>107</v>
      </c>
      <c r="B14" s="32"/>
      <c r="C14" s="243">
        <v>0</v>
      </c>
      <c r="D14" s="240"/>
      <c r="E14" s="243" t="s">
        <v>299</v>
      </c>
      <c r="F14" s="245"/>
      <c r="G14" s="243" t="s">
        <v>299</v>
      </c>
      <c r="H14" s="248"/>
      <c r="I14" s="243" t="s">
        <v>299</v>
      </c>
      <c r="K14"/>
      <c r="L14"/>
      <c r="M14"/>
    </row>
    <row r="15" spans="1:92" ht="15.75" x14ac:dyDescent="0.25">
      <c r="A15" s="32" t="s">
        <v>19</v>
      </c>
      <c r="B15" s="32"/>
      <c r="C15" s="244">
        <v>0</v>
      </c>
      <c r="D15" s="240"/>
      <c r="E15" s="244" t="s">
        <v>299</v>
      </c>
      <c r="F15" s="245"/>
      <c r="G15" s="244" t="s">
        <v>299</v>
      </c>
      <c r="H15" s="248"/>
      <c r="I15" s="244" t="s">
        <v>299</v>
      </c>
      <c r="K15"/>
      <c r="L15"/>
      <c r="M15"/>
    </row>
    <row r="16" spans="1:92" ht="15.75" x14ac:dyDescent="0.25">
      <c r="A16" s="32" t="s">
        <v>33</v>
      </c>
      <c r="B16" s="32"/>
      <c r="C16" s="244"/>
      <c r="D16" s="240"/>
      <c r="E16" s="244">
        <v>1E-3</v>
      </c>
      <c r="F16" s="245"/>
      <c r="G16" s="244">
        <v>3.9E-2</v>
      </c>
      <c r="H16" s="248"/>
      <c r="I16" s="244">
        <v>0.19</v>
      </c>
      <c r="K16"/>
      <c r="L16"/>
      <c r="M16"/>
    </row>
    <row r="17" spans="1:13" ht="15.75" x14ac:dyDescent="0.25">
      <c r="A17" s="32" t="s">
        <v>34</v>
      </c>
      <c r="B17" s="32"/>
      <c r="C17" s="244">
        <v>0</v>
      </c>
      <c r="D17" s="240"/>
      <c r="E17" s="244">
        <v>7.0000000000000001E-3</v>
      </c>
      <c r="F17" s="245"/>
      <c r="G17" s="244">
        <v>5.0999999999999997E-2</v>
      </c>
      <c r="H17" s="248"/>
      <c r="I17" s="244">
        <v>0.40200000000000002</v>
      </c>
      <c r="K17"/>
      <c r="L17"/>
      <c r="M17"/>
    </row>
    <row r="18" spans="1:13" ht="15.75" x14ac:dyDescent="0.25">
      <c r="A18" s="32"/>
      <c r="B18" s="32"/>
      <c r="C18" s="245"/>
      <c r="D18" s="240"/>
      <c r="E18" s="245"/>
      <c r="F18" s="245"/>
      <c r="G18" s="249"/>
      <c r="H18" s="248"/>
      <c r="I18" s="249"/>
      <c r="K18"/>
      <c r="L18"/>
      <c r="M18"/>
    </row>
    <row r="19" spans="1:13" ht="15.75" x14ac:dyDescent="0.25">
      <c r="A19" s="60" t="s">
        <v>110</v>
      </c>
      <c r="B19" s="32"/>
      <c r="C19" s="246">
        <v>-0.02</v>
      </c>
      <c r="D19" s="240"/>
      <c r="E19" s="246">
        <v>1.2295698330200156E-3</v>
      </c>
      <c r="F19" s="245"/>
      <c r="G19" s="246">
        <v>3.945145631067961E-2</v>
      </c>
      <c r="H19" s="248"/>
      <c r="I19" s="246">
        <v>0.19693775566611391</v>
      </c>
      <c r="K19"/>
      <c r="L19"/>
      <c r="M19"/>
    </row>
    <row r="20" spans="1:13" ht="15.75" x14ac:dyDescent="0.25">
      <c r="A20" s="32"/>
      <c r="B20" s="32"/>
      <c r="C20" s="245"/>
      <c r="D20" s="240"/>
      <c r="E20" s="245"/>
      <c r="F20" s="245"/>
      <c r="G20" s="249"/>
      <c r="H20" s="248"/>
      <c r="I20" s="249"/>
      <c r="K20"/>
      <c r="L20"/>
      <c r="M20"/>
    </row>
    <row r="21" spans="1:13" ht="15.75" x14ac:dyDescent="0.25">
      <c r="A21" s="38" t="s">
        <v>105</v>
      </c>
      <c r="B21" s="32"/>
      <c r="C21" s="243" t="s">
        <v>299</v>
      </c>
      <c r="D21" s="240"/>
      <c r="E21" s="243" t="s">
        <v>299</v>
      </c>
      <c r="F21" s="245"/>
      <c r="G21" s="243" t="s">
        <v>299</v>
      </c>
      <c r="H21" s="248"/>
      <c r="I21" s="243" t="s">
        <v>299</v>
      </c>
      <c r="K21"/>
      <c r="L21"/>
      <c r="M21"/>
    </row>
    <row r="22" spans="1:13" ht="15.75" x14ac:dyDescent="0.25">
      <c r="A22" s="32" t="s">
        <v>25</v>
      </c>
      <c r="B22" s="32"/>
      <c r="C22" s="247">
        <v>0</v>
      </c>
      <c r="D22" s="241"/>
      <c r="E22" s="247">
        <v>1.0999999999999999E-2</v>
      </c>
      <c r="F22" s="245"/>
      <c r="G22" s="244">
        <v>1.0999999999999999E-2</v>
      </c>
      <c r="H22" s="248"/>
      <c r="I22" s="244">
        <v>0.15</v>
      </c>
      <c r="K22"/>
      <c r="L22"/>
      <c r="M22"/>
    </row>
    <row r="23" spans="1:13" ht="15.75" x14ac:dyDescent="0.25">
      <c r="A23" s="32" t="s">
        <v>21</v>
      </c>
      <c r="B23" s="32"/>
      <c r="C23" s="244">
        <v>0</v>
      </c>
      <c r="D23" s="240"/>
      <c r="E23" s="244">
        <v>4.3999999999999997E-2</v>
      </c>
      <c r="F23" s="245"/>
      <c r="G23" s="244">
        <v>7.9000000000000001E-2</v>
      </c>
      <c r="H23" s="248"/>
      <c r="I23" s="244">
        <v>-0.05</v>
      </c>
      <c r="K23"/>
      <c r="L23"/>
      <c r="M23"/>
    </row>
    <row r="24" spans="1:13" ht="15.75" x14ac:dyDescent="0.25">
      <c r="A24" s="32" t="s">
        <v>22</v>
      </c>
      <c r="B24" s="32"/>
      <c r="C24" s="244">
        <v>0</v>
      </c>
      <c r="D24" s="240"/>
      <c r="E24" s="244">
        <v>-1.2E-2</v>
      </c>
      <c r="F24" s="245"/>
      <c r="G24" s="244">
        <v>-7.0000000000000001E-3</v>
      </c>
      <c r="H24" s="248"/>
      <c r="I24" s="244">
        <v>-0.114</v>
      </c>
      <c r="K24"/>
      <c r="L24"/>
      <c r="M24"/>
    </row>
    <row r="25" spans="1:13" ht="15.75" x14ac:dyDescent="0.25">
      <c r="A25" s="32" t="s">
        <v>23</v>
      </c>
      <c r="B25" s="32"/>
      <c r="C25" s="244">
        <v>0</v>
      </c>
      <c r="D25" s="240"/>
      <c r="E25" s="244">
        <v>-1.2E-2</v>
      </c>
      <c r="F25" s="245"/>
      <c r="G25" s="244">
        <v>-0.105</v>
      </c>
      <c r="H25" s="248"/>
      <c r="I25" s="244">
        <v>-0.104</v>
      </c>
      <c r="K25"/>
      <c r="L25"/>
      <c r="M25"/>
    </row>
    <row r="26" spans="1:13" ht="15.75" x14ac:dyDescent="0.25">
      <c r="A26" s="32" t="s">
        <v>24</v>
      </c>
      <c r="B26" s="32"/>
      <c r="C26" s="244" t="s">
        <v>299</v>
      </c>
      <c r="D26" s="240"/>
      <c r="E26" s="244" t="s">
        <v>299</v>
      </c>
      <c r="F26" s="245"/>
      <c r="G26" s="244" t="s">
        <v>299</v>
      </c>
      <c r="H26" s="248"/>
      <c r="I26" s="244" t="s">
        <v>299</v>
      </c>
      <c r="K26"/>
      <c r="L26"/>
      <c r="M26"/>
    </row>
    <row r="27" spans="1:13" ht="15.75" x14ac:dyDescent="0.25">
      <c r="A27" s="32"/>
      <c r="B27" s="32"/>
      <c r="C27" s="245"/>
      <c r="D27" s="240"/>
      <c r="E27" s="245"/>
      <c r="F27" s="245"/>
      <c r="G27" s="248"/>
      <c r="H27" s="248"/>
      <c r="I27" s="248"/>
      <c r="K27"/>
      <c r="L27"/>
      <c r="M27"/>
    </row>
    <row r="28" spans="1:13" ht="15.75" x14ac:dyDescent="0.25">
      <c r="A28" s="60" t="s">
        <v>109</v>
      </c>
      <c r="B28" s="32"/>
      <c r="C28" s="246">
        <v>0</v>
      </c>
      <c r="D28" s="240"/>
      <c r="E28" s="246">
        <v>1.486401673640167E-2</v>
      </c>
      <c r="F28" s="245"/>
      <c r="G28" s="246">
        <v>1.5085470085470083E-2</v>
      </c>
      <c r="H28" s="248"/>
      <c r="I28" s="246">
        <v>7.7514195583596207E-2</v>
      </c>
      <c r="K28"/>
      <c r="L28"/>
      <c r="M28"/>
    </row>
    <row r="29" spans="1:13" ht="15.75" x14ac:dyDescent="0.25">
      <c r="A29" s="32"/>
      <c r="B29" s="32"/>
      <c r="C29" s="245"/>
      <c r="D29" s="240"/>
      <c r="E29" s="245"/>
      <c r="F29" s="245"/>
      <c r="G29" s="249"/>
      <c r="H29" s="248"/>
      <c r="I29" s="249"/>
      <c r="K29"/>
      <c r="L29"/>
      <c r="M29"/>
    </row>
    <row r="30" spans="1:13" ht="15.75" x14ac:dyDescent="0.25">
      <c r="A30" s="60" t="s">
        <v>117</v>
      </c>
      <c r="B30" s="32"/>
      <c r="C30" s="246">
        <v>-1.7000000000000001E-2</v>
      </c>
      <c r="D30" s="240"/>
      <c r="E30" s="246">
        <v>3.0000000000000001E-3</v>
      </c>
      <c r="F30" s="245"/>
      <c r="G30" s="246">
        <v>3.6999999999999998E-2</v>
      </c>
      <c r="H30" s="248"/>
      <c r="I30" s="246">
        <v>0.186</v>
      </c>
      <c r="K30"/>
      <c r="L30"/>
      <c r="M30"/>
    </row>
    <row r="31" spans="1:13" ht="15.75" x14ac:dyDescent="0.25">
      <c r="A31" s="38"/>
      <c r="B31" s="38"/>
      <c r="C31" s="38"/>
      <c r="D31" s="58"/>
      <c r="E31" s="38"/>
      <c r="F31" s="38"/>
      <c r="G31" s="38"/>
      <c r="H31" s="38"/>
      <c r="I31" s="38"/>
      <c r="K31"/>
      <c r="L31"/>
      <c r="M31"/>
    </row>
    <row r="32" spans="1:13" ht="15.75" x14ac:dyDescent="0.25">
      <c r="A32" s="238"/>
      <c r="B32" s="38"/>
      <c r="C32" s="38"/>
      <c r="D32" s="38"/>
      <c r="E32" s="38"/>
      <c r="F32" s="38"/>
      <c r="G32" s="38"/>
    </row>
    <row r="33" spans="1:11" ht="15.75" x14ac:dyDescent="0.25">
      <c r="A33" s="9"/>
      <c r="B33" s="9"/>
      <c r="C33" s="74" t="s">
        <v>310</v>
      </c>
      <c r="D33" s="189"/>
      <c r="E33" s="74" t="s">
        <v>311</v>
      </c>
      <c r="F33" s="56"/>
      <c r="G33" s="74" t="s">
        <v>312</v>
      </c>
      <c r="H33" s="73"/>
      <c r="I33" s="74" t="s">
        <v>313</v>
      </c>
      <c r="K33" s="74" t="s">
        <v>314</v>
      </c>
    </row>
    <row r="34" spans="1:11" ht="15.75" x14ac:dyDescent="0.25">
      <c r="A34" s="194" t="s">
        <v>119</v>
      </c>
      <c r="B34" s="194"/>
      <c r="C34" s="215" t="s">
        <v>321</v>
      </c>
      <c r="D34" s="242"/>
      <c r="E34" s="215"/>
      <c r="F34" s="234"/>
      <c r="G34" s="215"/>
      <c r="H34" s="234"/>
      <c r="I34" s="215"/>
      <c r="K34" s="215"/>
    </row>
    <row r="35" spans="1:11" ht="15.75" x14ac:dyDescent="0.25">
      <c r="A35" s="194" t="s">
        <v>73</v>
      </c>
      <c r="B35" s="194"/>
      <c r="C35" s="239">
        <v>42795</v>
      </c>
      <c r="D35" s="242"/>
      <c r="E35" s="239"/>
      <c r="F35" s="234"/>
      <c r="G35" s="239"/>
      <c r="H35" s="234"/>
      <c r="I35" s="239"/>
      <c r="K35" s="239"/>
    </row>
    <row r="36" spans="1:11" ht="15.75" x14ac:dyDescent="0.25">
      <c r="A36" s="194" t="s">
        <v>120</v>
      </c>
      <c r="B36" s="194"/>
      <c r="C36" s="237">
        <v>42795</v>
      </c>
      <c r="D36" s="28"/>
      <c r="E36" s="237"/>
      <c r="F36" s="194"/>
      <c r="G36" s="237"/>
      <c r="H36" s="194"/>
      <c r="I36" s="237"/>
      <c r="K36" s="237"/>
    </row>
    <row r="37" spans="1:11" ht="15.75" x14ac:dyDescent="0.25">
      <c r="A37" s="196"/>
      <c r="B37" s="196"/>
      <c r="C37" s="196"/>
      <c r="D37" s="189"/>
      <c r="E37" s="196"/>
      <c r="F37" s="196"/>
      <c r="G37" s="196"/>
      <c r="H37" s="196"/>
      <c r="I37" s="196"/>
      <c r="K37" s="196"/>
    </row>
    <row r="38" spans="1:11" ht="15.75" x14ac:dyDescent="0.25">
      <c r="A38" s="50" t="s">
        <v>0</v>
      </c>
      <c r="B38" s="50"/>
      <c r="C38" s="196"/>
      <c r="D38" s="189"/>
      <c r="E38" s="196"/>
      <c r="F38" s="56"/>
      <c r="G38" s="57"/>
      <c r="H38" s="196"/>
      <c r="I38" s="196"/>
      <c r="K38" s="196"/>
    </row>
    <row r="39" spans="1:11" ht="15.75" x14ac:dyDescent="0.25">
      <c r="A39" s="194" t="s">
        <v>18</v>
      </c>
      <c r="B39" s="194"/>
      <c r="C39" s="243" t="s">
        <v>299</v>
      </c>
      <c r="D39" s="250"/>
      <c r="E39" s="243"/>
      <c r="F39" s="245"/>
      <c r="G39" s="243"/>
      <c r="H39" s="248"/>
      <c r="I39" s="243"/>
      <c r="K39" s="243"/>
    </row>
    <row r="40" spans="1:11" ht="15.75" x14ac:dyDescent="0.25">
      <c r="A40" s="194" t="s">
        <v>107</v>
      </c>
      <c r="B40" s="194"/>
      <c r="C40" s="243" t="s">
        <v>299</v>
      </c>
      <c r="D40" s="250"/>
      <c r="E40" s="243"/>
      <c r="F40" s="245"/>
      <c r="G40" s="243"/>
      <c r="H40" s="248"/>
      <c r="I40" s="243"/>
      <c r="K40" s="243"/>
    </row>
    <row r="41" spans="1:11" ht="15.75" x14ac:dyDescent="0.25">
      <c r="A41" s="194" t="s">
        <v>19</v>
      </c>
      <c r="B41" s="194"/>
      <c r="C41" s="244" t="s">
        <v>299</v>
      </c>
      <c r="D41" s="250"/>
      <c r="E41" s="244"/>
      <c r="F41" s="245"/>
      <c r="G41" s="244"/>
      <c r="H41" s="248"/>
      <c r="I41" s="244"/>
      <c r="K41" s="244"/>
    </row>
    <row r="42" spans="1:11" ht="15.75" x14ac:dyDescent="0.25">
      <c r="A42" s="194" t="s">
        <v>33</v>
      </c>
      <c r="B42" s="194"/>
      <c r="C42" s="244">
        <v>0.246</v>
      </c>
      <c r="D42" s="250"/>
      <c r="E42" s="244"/>
      <c r="F42" s="245"/>
      <c r="G42" s="244"/>
      <c r="H42" s="248"/>
      <c r="I42" s="244"/>
      <c r="K42" s="244"/>
    </row>
    <row r="43" spans="1:11" ht="15.75" x14ac:dyDescent="0.25">
      <c r="A43" s="194" t="s">
        <v>34</v>
      </c>
      <c r="B43" s="194"/>
      <c r="C43" s="244">
        <v>0.50900000000000001</v>
      </c>
      <c r="D43" s="250"/>
      <c r="E43" s="244"/>
      <c r="F43" s="245"/>
      <c r="G43" s="244"/>
      <c r="H43" s="248"/>
      <c r="I43" s="244"/>
      <c r="K43" s="244"/>
    </row>
    <row r="44" spans="1:11" ht="15.75" x14ac:dyDescent="0.25">
      <c r="A44" s="194"/>
      <c r="B44" s="194"/>
      <c r="C44" s="249"/>
      <c r="D44" s="250"/>
      <c r="E44" s="249"/>
      <c r="F44" s="245"/>
      <c r="G44" s="249"/>
      <c r="H44" s="248"/>
      <c r="I44" s="249"/>
      <c r="K44" s="249"/>
    </row>
    <row r="45" spans="1:11" ht="15.75" x14ac:dyDescent="0.25">
      <c r="A45" s="60" t="s">
        <v>110</v>
      </c>
      <c r="B45" s="194"/>
      <c r="C45" s="246">
        <v>0.25649240354137065</v>
      </c>
      <c r="D45" s="250"/>
      <c r="E45" s="246"/>
      <c r="F45" s="245"/>
      <c r="G45" s="246"/>
      <c r="H45" s="248"/>
      <c r="I45" s="246"/>
      <c r="K45" s="246"/>
    </row>
    <row r="46" spans="1:11" ht="15.75" x14ac:dyDescent="0.25">
      <c r="A46" s="194"/>
      <c r="B46" s="194"/>
      <c r="C46" s="249"/>
      <c r="D46" s="250"/>
      <c r="E46" s="249"/>
      <c r="F46" s="245"/>
      <c r="G46" s="249"/>
      <c r="H46" s="248"/>
      <c r="I46" s="249"/>
      <c r="K46" s="249"/>
    </row>
    <row r="47" spans="1:11" ht="15.75" x14ac:dyDescent="0.25">
      <c r="A47" s="196" t="s">
        <v>105</v>
      </c>
      <c r="B47" s="194"/>
      <c r="C47" s="243" t="s">
        <v>299</v>
      </c>
      <c r="D47" s="250"/>
      <c r="E47" s="243"/>
      <c r="F47" s="245"/>
      <c r="G47" s="243"/>
      <c r="H47" s="248"/>
      <c r="I47" s="243"/>
      <c r="K47" s="243"/>
    </row>
    <row r="48" spans="1:11" ht="15.75" x14ac:dyDescent="0.25">
      <c r="A48" s="194" t="s">
        <v>25</v>
      </c>
      <c r="B48" s="194"/>
      <c r="C48" s="244">
        <v>0.42199999999999999</v>
      </c>
      <c r="D48" s="250"/>
      <c r="E48" s="244"/>
      <c r="F48" s="245"/>
      <c r="G48" s="244"/>
      <c r="H48" s="248"/>
      <c r="I48" s="244"/>
      <c r="K48" s="244"/>
    </row>
    <row r="49" spans="1:11" ht="15.75" x14ac:dyDescent="0.25">
      <c r="A49" s="194" t="s">
        <v>21</v>
      </c>
      <c r="B49" s="194"/>
      <c r="C49" s="244">
        <v>-9.4E-2</v>
      </c>
      <c r="D49" s="250"/>
      <c r="E49" s="244"/>
      <c r="F49" s="245"/>
      <c r="G49" s="244"/>
      <c r="H49" s="248"/>
      <c r="I49" s="244"/>
      <c r="K49" s="244"/>
    </row>
    <row r="50" spans="1:11" ht="15.75" x14ac:dyDescent="0.25">
      <c r="A50" s="194" t="s">
        <v>22</v>
      </c>
      <c r="B50" s="194"/>
      <c r="C50" s="244">
        <v>-0.02</v>
      </c>
      <c r="D50" s="250"/>
      <c r="E50" s="244"/>
      <c r="F50" s="245"/>
      <c r="G50" s="244"/>
      <c r="H50" s="248"/>
      <c r="I50" s="244"/>
      <c r="K50" s="244"/>
    </row>
    <row r="51" spans="1:11" ht="15.75" x14ac:dyDescent="0.25">
      <c r="A51" s="194" t="s">
        <v>23</v>
      </c>
      <c r="B51" s="194"/>
      <c r="C51" s="244">
        <v>-1.2999999999999999E-2</v>
      </c>
      <c r="D51" s="250"/>
      <c r="E51" s="244"/>
      <c r="F51" s="245"/>
      <c r="G51" s="244"/>
      <c r="H51" s="248"/>
      <c r="I51" s="244"/>
      <c r="K51" s="244"/>
    </row>
    <row r="52" spans="1:11" ht="15.75" x14ac:dyDescent="0.25">
      <c r="A52" s="194" t="s">
        <v>24</v>
      </c>
      <c r="B52" s="194"/>
      <c r="C52" s="244">
        <v>-6.9000000000000006E-2</v>
      </c>
      <c r="D52" s="250"/>
      <c r="E52" s="244"/>
      <c r="F52" s="245"/>
      <c r="G52" s="244"/>
      <c r="H52" s="248"/>
      <c r="I52" s="244"/>
      <c r="K52" s="244"/>
    </row>
    <row r="53" spans="1:11" ht="15.75" x14ac:dyDescent="0.25">
      <c r="A53" s="194"/>
      <c r="B53" s="194"/>
      <c r="C53" s="248"/>
      <c r="D53" s="250"/>
      <c r="E53" s="248"/>
      <c r="F53" s="245"/>
      <c r="G53" s="248"/>
      <c r="H53" s="248"/>
      <c r="I53" s="248"/>
      <c r="K53" s="248"/>
    </row>
    <row r="54" spans="1:11" ht="15.75" x14ac:dyDescent="0.25">
      <c r="A54" s="60" t="s">
        <v>109</v>
      </c>
      <c r="B54" s="194"/>
      <c r="C54" s="246">
        <v>0.26454171562867212</v>
      </c>
      <c r="D54" s="250"/>
      <c r="E54" s="246"/>
      <c r="F54" s="245"/>
      <c r="G54" s="246"/>
      <c r="H54" s="248"/>
      <c r="I54" s="246"/>
      <c r="K54" s="246"/>
    </row>
    <row r="55" spans="1:11" ht="15.75" x14ac:dyDescent="0.25">
      <c r="A55" s="194"/>
      <c r="B55" s="194"/>
      <c r="C55" s="249"/>
      <c r="D55" s="250"/>
      <c r="E55" s="249"/>
      <c r="F55" s="245"/>
      <c r="G55" s="249"/>
      <c r="H55" s="248"/>
      <c r="I55" s="249"/>
      <c r="K55" s="249"/>
    </row>
    <row r="56" spans="1:11" ht="15.75" x14ac:dyDescent="0.25">
      <c r="A56" s="60" t="s">
        <v>117</v>
      </c>
      <c r="B56" s="194"/>
      <c r="C56" s="246">
        <v>0.25700000000000001</v>
      </c>
      <c r="D56" s="250"/>
      <c r="E56" s="246"/>
      <c r="F56" s="245"/>
      <c r="G56" s="246"/>
      <c r="H56" s="248"/>
      <c r="I56" s="246"/>
      <c r="K56" s="246"/>
    </row>
    <row r="57" spans="1:11" x14ac:dyDescent="0.2">
      <c r="A57" s="18"/>
      <c r="B57" s="18"/>
      <c r="C57" s="189"/>
      <c r="D57" s="189"/>
      <c r="E57" s="189"/>
      <c r="F57" s="18"/>
      <c r="G57" s="18"/>
    </row>
    <row r="58" spans="1:11" x14ac:dyDescent="0.2">
      <c r="A58" s="18"/>
      <c r="B58" s="18"/>
      <c r="C58" s="18"/>
      <c r="D58" s="18"/>
      <c r="E58" s="18"/>
      <c r="F58" s="18"/>
      <c r="G58" s="18"/>
    </row>
    <row r="59" spans="1:11" x14ac:dyDescent="0.2">
      <c r="A59" s="18"/>
      <c r="B59" s="18"/>
      <c r="C59" s="18"/>
      <c r="D59" s="18"/>
      <c r="E59" s="18"/>
      <c r="F59" s="18"/>
      <c r="G59" s="18"/>
    </row>
    <row r="60" spans="1:11" x14ac:dyDescent="0.2">
      <c r="A60" s="18"/>
      <c r="B60" s="18"/>
      <c r="C60" s="18"/>
      <c r="D60" s="18"/>
      <c r="E60" s="18"/>
      <c r="F60" s="18"/>
      <c r="G60" s="18"/>
    </row>
    <row r="61" spans="1:11" x14ac:dyDescent="0.2">
      <c r="A61" s="18"/>
      <c r="B61" s="18"/>
      <c r="C61" s="18"/>
      <c r="D61" s="18"/>
      <c r="E61" s="18"/>
      <c r="F61" s="18"/>
      <c r="G61" s="18"/>
    </row>
    <row r="62" spans="1:11" x14ac:dyDescent="0.2">
      <c r="A62" s="18"/>
      <c r="B62" s="18"/>
      <c r="C62" s="18"/>
      <c r="D62" s="18"/>
      <c r="E62" s="18"/>
      <c r="F62" s="18"/>
      <c r="G62" s="18"/>
    </row>
    <row r="63" spans="1:11" x14ac:dyDescent="0.2">
      <c r="A63" s="18"/>
      <c r="B63" s="18"/>
      <c r="C63" s="18"/>
      <c r="D63" s="18"/>
      <c r="E63" s="18"/>
      <c r="F63" s="18"/>
      <c r="G63" s="18"/>
    </row>
    <row r="64" spans="1:11" x14ac:dyDescent="0.2">
      <c r="A64" s="18"/>
      <c r="B64" s="18"/>
      <c r="C64" s="18"/>
      <c r="D64" s="18"/>
      <c r="E64" s="18"/>
      <c r="F64" s="18"/>
      <c r="G64" s="18"/>
    </row>
    <row r="65" spans="1:7" x14ac:dyDescent="0.2">
      <c r="A65" s="18"/>
      <c r="B65" s="18"/>
      <c r="C65" s="18"/>
      <c r="D65" s="18"/>
      <c r="E65" s="18"/>
      <c r="F65" s="18"/>
      <c r="G65" s="18"/>
    </row>
    <row r="66" spans="1:7" x14ac:dyDescent="0.2">
      <c r="A66" s="18"/>
      <c r="B66" s="18"/>
      <c r="C66" s="18"/>
      <c r="D66" s="18"/>
      <c r="E66" s="18"/>
      <c r="F66" s="18"/>
      <c r="G66" s="18"/>
    </row>
    <row r="67" spans="1:7" x14ac:dyDescent="0.2">
      <c r="A67" s="18"/>
      <c r="B67" s="18"/>
      <c r="C67" s="18"/>
      <c r="D67" s="18"/>
      <c r="E67" s="18"/>
      <c r="F67" s="18"/>
      <c r="G67" s="18"/>
    </row>
    <row r="68" spans="1:7" x14ac:dyDescent="0.2">
      <c r="A68" s="18"/>
      <c r="B68" s="18"/>
      <c r="C68" s="18"/>
      <c r="D68" s="18"/>
      <c r="E68" s="18"/>
      <c r="F68" s="18"/>
      <c r="G68" s="18"/>
    </row>
    <row r="69" spans="1:7" x14ac:dyDescent="0.2">
      <c r="A69" s="18"/>
      <c r="B69" s="18"/>
      <c r="C69" s="18"/>
      <c r="D69" s="18"/>
      <c r="E69" s="18"/>
      <c r="F69" s="18"/>
      <c r="G69" s="18"/>
    </row>
    <row r="70" spans="1:7" x14ac:dyDescent="0.2">
      <c r="A70" s="18"/>
      <c r="B70" s="18"/>
      <c r="C70" s="18"/>
      <c r="D70" s="18"/>
      <c r="E70" s="18"/>
      <c r="F70" s="18"/>
      <c r="G70" s="18"/>
    </row>
    <row r="71" spans="1:7" x14ac:dyDescent="0.2">
      <c r="A71" s="18"/>
      <c r="B71" s="18"/>
      <c r="C71" s="18"/>
      <c r="D71" s="18"/>
      <c r="E71" s="18"/>
      <c r="F71" s="18"/>
      <c r="G71" s="18"/>
    </row>
    <row r="72" spans="1:7" x14ac:dyDescent="0.2">
      <c r="A72" s="18"/>
      <c r="B72" s="18"/>
      <c r="C72" s="18"/>
      <c r="D72" s="18"/>
      <c r="E72" s="18"/>
      <c r="F72" s="18"/>
      <c r="G72" s="18"/>
    </row>
    <row r="73" spans="1:7" x14ac:dyDescent="0.2">
      <c r="A73" s="18"/>
      <c r="B73" s="18"/>
      <c r="C73" s="18"/>
      <c r="D73" s="18"/>
      <c r="E73" s="18"/>
      <c r="F73" s="18"/>
      <c r="G73" s="18"/>
    </row>
    <row r="74" spans="1:7" x14ac:dyDescent="0.2">
      <c r="A74" s="18"/>
      <c r="B74" s="18"/>
      <c r="C74" s="18"/>
      <c r="D74" s="18"/>
      <c r="E74" s="18"/>
      <c r="F74" s="18"/>
      <c r="G74" s="18"/>
    </row>
    <row r="75" spans="1:7" x14ac:dyDescent="0.2">
      <c r="A75" s="18"/>
      <c r="B75" s="18"/>
      <c r="C75" s="18"/>
      <c r="D75" s="18"/>
      <c r="E75" s="18"/>
      <c r="F75" s="18"/>
      <c r="G75" s="18"/>
    </row>
    <row r="76" spans="1:7" x14ac:dyDescent="0.2">
      <c r="A76" s="18"/>
      <c r="B76" s="18"/>
      <c r="C76" s="18"/>
      <c r="D76" s="18"/>
      <c r="E76" s="18"/>
      <c r="F76" s="18"/>
      <c r="G76" s="18"/>
    </row>
    <row r="77" spans="1:7" x14ac:dyDescent="0.2">
      <c r="A77" s="18"/>
      <c r="B77" s="18"/>
      <c r="C77" s="18"/>
      <c r="D77" s="18"/>
      <c r="E77" s="18"/>
      <c r="F77" s="18"/>
      <c r="G77" s="18"/>
    </row>
    <row r="78" spans="1:7" x14ac:dyDescent="0.2">
      <c r="A78" s="18"/>
      <c r="B78" s="18"/>
      <c r="C78" s="18"/>
      <c r="D78" s="18"/>
      <c r="E78" s="18"/>
      <c r="F78" s="18"/>
      <c r="G78" s="18"/>
    </row>
    <row r="79" spans="1:7" x14ac:dyDescent="0.2">
      <c r="A79" s="18"/>
      <c r="B79" s="18"/>
      <c r="C79" s="18"/>
      <c r="D79" s="18"/>
      <c r="E79" s="18"/>
      <c r="F79" s="18"/>
      <c r="G79" s="18"/>
    </row>
    <row r="80" spans="1:7" x14ac:dyDescent="0.2">
      <c r="A80" s="18"/>
      <c r="B80" s="18"/>
      <c r="C80" s="18"/>
      <c r="D80" s="18"/>
      <c r="E80" s="18"/>
      <c r="F80" s="18"/>
      <c r="G80" s="18"/>
    </row>
    <row r="81" spans="1:7" x14ac:dyDescent="0.2">
      <c r="A81" s="18"/>
      <c r="B81" s="18"/>
      <c r="C81" s="18"/>
      <c r="D81" s="18"/>
      <c r="E81" s="18"/>
      <c r="F81" s="18"/>
      <c r="G81" s="18"/>
    </row>
    <row r="82" spans="1:7" x14ac:dyDescent="0.2">
      <c r="A82" s="18"/>
      <c r="B82" s="18"/>
      <c r="C82" s="18"/>
      <c r="D82" s="18"/>
      <c r="E82" s="18"/>
      <c r="F82" s="18"/>
      <c r="G82" s="18"/>
    </row>
    <row r="83" spans="1:7" x14ac:dyDescent="0.2">
      <c r="A83" s="18"/>
      <c r="B83" s="18"/>
      <c r="C83" s="18"/>
      <c r="D83" s="18"/>
      <c r="E83" s="18"/>
      <c r="F83" s="18"/>
      <c r="G83" s="18"/>
    </row>
    <row r="84" spans="1:7" x14ac:dyDescent="0.2">
      <c r="A84" s="18"/>
      <c r="B84" s="18"/>
      <c r="C84" s="18"/>
      <c r="D84" s="18"/>
      <c r="E84" s="18"/>
      <c r="F84" s="18"/>
      <c r="G84" s="18"/>
    </row>
    <row r="85" spans="1:7" x14ac:dyDescent="0.2">
      <c r="A85" s="18"/>
      <c r="B85" s="18"/>
      <c r="C85" s="18"/>
      <c r="D85" s="18"/>
      <c r="E85" s="18"/>
      <c r="F85" s="18"/>
      <c r="G85" s="18"/>
    </row>
    <row r="86" spans="1:7" x14ac:dyDescent="0.2">
      <c r="A86" s="18"/>
      <c r="B86" s="18"/>
      <c r="C86" s="18"/>
      <c r="D86" s="18"/>
      <c r="E86" s="18"/>
      <c r="F86" s="18"/>
      <c r="G86" s="18"/>
    </row>
    <row r="87" spans="1:7" x14ac:dyDescent="0.2">
      <c r="A87" s="18"/>
      <c r="B87" s="18"/>
      <c r="C87" s="18"/>
      <c r="D87" s="18"/>
      <c r="E87" s="18"/>
      <c r="F87" s="18"/>
      <c r="G87" s="18"/>
    </row>
    <row r="88" spans="1:7" x14ac:dyDescent="0.2">
      <c r="A88" s="18"/>
      <c r="B88" s="18"/>
      <c r="C88" s="18"/>
      <c r="D88" s="18"/>
      <c r="E88" s="18"/>
      <c r="F88" s="18"/>
      <c r="G88" s="18"/>
    </row>
    <row r="89" spans="1:7" x14ac:dyDescent="0.2">
      <c r="A89" s="18"/>
      <c r="B89" s="18"/>
      <c r="C89" s="18"/>
      <c r="D89" s="18"/>
      <c r="E89" s="18"/>
      <c r="F89" s="18"/>
      <c r="G89" s="18"/>
    </row>
    <row r="90" spans="1:7" x14ac:dyDescent="0.2">
      <c r="A90" s="18"/>
      <c r="B90" s="18"/>
      <c r="C90" s="18"/>
      <c r="D90" s="18"/>
      <c r="E90" s="18"/>
      <c r="F90" s="18"/>
      <c r="G90" s="18"/>
    </row>
    <row r="91" spans="1:7" x14ac:dyDescent="0.2">
      <c r="A91" s="18"/>
      <c r="B91" s="18"/>
      <c r="C91" s="18"/>
      <c r="D91" s="18"/>
      <c r="E91" s="18"/>
      <c r="F91" s="18"/>
      <c r="G91" s="18"/>
    </row>
    <row r="92" spans="1:7" x14ac:dyDescent="0.2">
      <c r="A92" s="18"/>
      <c r="B92" s="18"/>
      <c r="C92" s="18"/>
      <c r="D92" s="18"/>
      <c r="E92" s="18"/>
      <c r="F92" s="18"/>
      <c r="G92" s="18"/>
    </row>
    <row r="93" spans="1:7" x14ac:dyDescent="0.2">
      <c r="A93" s="18"/>
      <c r="B93" s="18"/>
      <c r="C93" s="18"/>
      <c r="D93" s="18"/>
      <c r="E93" s="18"/>
      <c r="F93" s="18"/>
      <c r="G93" s="18"/>
    </row>
    <row r="94" spans="1:7" x14ac:dyDescent="0.2">
      <c r="A94" s="18"/>
      <c r="B94" s="18"/>
      <c r="C94" s="18"/>
      <c r="D94" s="18"/>
      <c r="E94" s="18"/>
      <c r="F94" s="18"/>
      <c r="G94" s="18"/>
    </row>
    <row r="95" spans="1:7" x14ac:dyDescent="0.2">
      <c r="A95" s="18"/>
      <c r="B95" s="18"/>
      <c r="C95" s="18"/>
      <c r="D95" s="18"/>
      <c r="E95" s="18"/>
      <c r="F95" s="18"/>
      <c r="G95" s="18"/>
    </row>
    <row r="96" spans="1:7" x14ac:dyDescent="0.2">
      <c r="A96" s="18"/>
      <c r="B96" s="18"/>
      <c r="C96" s="18"/>
      <c r="D96" s="18"/>
      <c r="E96" s="18"/>
      <c r="F96" s="18"/>
      <c r="G96" s="18"/>
    </row>
    <row r="97" spans="1:7" x14ac:dyDescent="0.2">
      <c r="A97" s="18"/>
      <c r="B97" s="18"/>
      <c r="C97" s="18"/>
      <c r="D97" s="18"/>
      <c r="E97" s="18"/>
      <c r="F97" s="18"/>
      <c r="G97" s="18"/>
    </row>
    <row r="98" spans="1:7" x14ac:dyDescent="0.2">
      <c r="A98" s="18"/>
      <c r="B98" s="18"/>
      <c r="C98" s="18"/>
      <c r="D98" s="18"/>
      <c r="E98" s="18"/>
      <c r="F98" s="18"/>
      <c r="G98" s="18"/>
    </row>
    <row r="99" spans="1:7" x14ac:dyDescent="0.2">
      <c r="A99" s="18"/>
      <c r="B99" s="18"/>
      <c r="C99" s="18"/>
      <c r="D99" s="18"/>
      <c r="E99" s="18"/>
      <c r="F99" s="18"/>
      <c r="G99" s="18"/>
    </row>
    <row r="100" spans="1:7" x14ac:dyDescent="0.2">
      <c r="A100" s="18"/>
      <c r="B100" s="18"/>
      <c r="C100" s="18"/>
      <c r="D100" s="18"/>
      <c r="E100" s="18"/>
      <c r="F100" s="18"/>
      <c r="G100" s="18"/>
    </row>
    <row r="101" spans="1:7" x14ac:dyDescent="0.2">
      <c r="A101" s="18"/>
      <c r="B101" s="18"/>
      <c r="C101" s="18"/>
      <c r="D101" s="18"/>
      <c r="E101" s="18"/>
      <c r="F101" s="18"/>
      <c r="G101" s="18"/>
    </row>
    <row r="102" spans="1:7" x14ac:dyDescent="0.2">
      <c r="A102" s="18"/>
      <c r="B102" s="18"/>
      <c r="C102" s="18"/>
      <c r="D102" s="18"/>
      <c r="E102" s="18"/>
      <c r="F102" s="18"/>
      <c r="G102" s="18"/>
    </row>
    <row r="103" spans="1:7" x14ac:dyDescent="0.2">
      <c r="A103" s="18"/>
      <c r="B103" s="18"/>
      <c r="C103" s="18"/>
      <c r="D103" s="18"/>
      <c r="E103" s="18"/>
      <c r="F103" s="18"/>
      <c r="G103" s="18"/>
    </row>
    <row r="104" spans="1:7" x14ac:dyDescent="0.2">
      <c r="A104" s="18"/>
      <c r="B104" s="18"/>
      <c r="C104" s="18"/>
      <c r="D104" s="18"/>
      <c r="E104" s="18"/>
      <c r="F104" s="18"/>
      <c r="G104" s="18"/>
    </row>
    <row r="105" spans="1:7" x14ac:dyDescent="0.2">
      <c r="A105" s="18"/>
      <c r="B105" s="18"/>
      <c r="C105" s="18"/>
      <c r="D105" s="18"/>
      <c r="E105" s="18"/>
      <c r="F105" s="18"/>
      <c r="G105" s="18"/>
    </row>
    <row r="106" spans="1:7" x14ac:dyDescent="0.2">
      <c r="A106" s="18"/>
      <c r="B106" s="18"/>
      <c r="C106" s="18"/>
      <c r="D106" s="18"/>
      <c r="E106" s="18"/>
      <c r="F106" s="18"/>
      <c r="G106" s="18"/>
    </row>
    <row r="107" spans="1:7" x14ac:dyDescent="0.2">
      <c r="A107" s="18"/>
      <c r="B107" s="18"/>
      <c r="C107" s="18"/>
      <c r="D107" s="18"/>
      <c r="E107" s="18"/>
      <c r="F107" s="18"/>
      <c r="G107" s="18"/>
    </row>
    <row r="108" spans="1:7" x14ac:dyDescent="0.2">
      <c r="A108" s="18"/>
      <c r="B108" s="18"/>
      <c r="C108" s="18"/>
      <c r="D108" s="18"/>
      <c r="E108" s="18"/>
      <c r="F108" s="18"/>
      <c r="G108" s="18"/>
    </row>
    <row r="109" spans="1:7" x14ac:dyDescent="0.2">
      <c r="A109" s="18"/>
      <c r="B109" s="18"/>
      <c r="C109" s="18"/>
      <c r="D109" s="18"/>
      <c r="E109" s="18"/>
      <c r="F109" s="18"/>
      <c r="G109" s="18"/>
    </row>
  </sheetData>
  <mergeCells count="3">
    <mergeCell ref="A2:I2"/>
    <mergeCell ref="A1:I1"/>
    <mergeCell ref="A4:I5"/>
  </mergeCells>
  <pageMargins left="0.7" right="0.7" top="0.75" bottom="0.75" header="0.3" footer="0.3"/>
  <pageSetup orientation="portrait"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109"/>
  <sheetViews>
    <sheetView topLeftCell="A19" zoomScaleNormal="100" workbookViewId="0">
      <selection activeCell="I28" sqref="I28"/>
    </sheetView>
  </sheetViews>
  <sheetFormatPr defaultColWidth="10.42578125" defaultRowHeight="14.25" x14ac:dyDescent="0.2"/>
  <cols>
    <col min="1" max="1" width="26.5703125" style="44" bestFit="1" customWidth="1"/>
    <col min="2" max="2" width="5.85546875" style="44" customWidth="1"/>
    <col min="3" max="3" width="18.5703125" style="44" customWidth="1"/>
    <col min="4" max="4" width="5.85546875" style="44" customWidth="1"/>
    <col min="5" max="5" width="18.5703125" style="44" customWidth="1"/>
    <col min="6" max="6" width="5.85546875" style="44" customWidth="1"/>
    <col min="7" max="7" width="18.5703125" style="44" customWidth="1"/>
    <col min="8" max="8" width="5.85546875" style="18" customWidth="1"/>
    <col min="9" max="9" width="18.5703125" style="18" customWidth="1"/>
    <col min="10" max="10" width="15.42578125" style="18" customWidth="1"/>
    <col min="11" max="11" width="12.42578125" style="18" customWidth="1"/>
    <col min="12" max="12" width="22.42578125" style="18" bestFit="1" customWidth="1"/>
    <col min="13" max="13" width="22.7109375" style="18" bestFit="1" customWidth="1"/>
    <col min="14" max="14" width="25.140625" style="18" bestFit="1" customWidth="1"/>
    <col min="15" max="15" width="22.42578125" style="18" bestFit="1" customWidth="1"/>
    <col min="16" max="88" width="10.42578125" style="18"/>
    <col min="89" max="16384" width="10.42578125" style="44"/>
  </cols>
  <sheetData>
    <row r="1" spans="1:92" s="7" customFormat="1" ht="51" customHeight="1" x14ac:dyDescent="0.25">
      <c r="A1" s="310" t="s">
        <v>288</v>
      </c>
      <c r="B1" s="310"/>
      <c r="C1" s="310"/>
      <c r="D1" s="310"/>
      <c r="E1" s="310"/>
      <c r="F1" s="310"/>
      <c r="G1" s="310"/>
      <c r="H1" s="310"/>
      <c r="I1" s="310"/>
      <c r="J1" s="48"/>
      <c r="K1" s="19"/>
      <c r="L1" s="4"/>
      <c r="M1" s="5"/>
      <c r="N1" s="6"/>
      <c r="O1" s="6"/>
      <c r="P1" s="6"/>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row>
    <row r="2" spans="1:92" s="1" customFormat="1" ht="19.5" customHeight="1" x14ac:dyDescent="0.2">
      <c r="A2" s="298" t="s">
        <v>280</v>
      </c>
      <c r="B2" s="272"/>
      <c r="C2" s="272"/>
      <c r="D2" s="272"/>
      <c r="E2" s="272"/>
      <c r="F2" s="272"/>
      <c r="G2" s="272"/>
      <c r="H2" s="272"/>
      <c r="I2" s="273"/>
      <c r="J2" s="121"/>
      <c r="K2" s="122"/>
      <c r="L2" s="45"/>
      <c r="M2" s="45"/>
      <c r="N2" s="18"/>
      <c r="O2" s="18"/>
      <c r="P2" s="18"/>
      <c r="Q2" s="18"/>
      <c r="R2" s="18"/>
      <c r="S2" s="18"/>
      <c r="T2" s="18"/>
      <c r="U2" s="1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row>
    <row r="3" spans="1:92" ht="15" customHeight="1" x14ac:dyDescent="0.2">
      <c r="A3" s="153"/>
      <c r="B3" s="153"/>
      <c r="C3" s="153"/>
      <c r="D3" s="153"/>
      <c r="E3" s="153"/>
      <c r="F3" s="153"/>
      <c r="G3" s="153"/>
      <c r="H3" s="153"/>
      <c r="I3" s="153"/>
      <c r="J3" s="49"/>
      <c r="K3" s="124"/>
      <c r="L3" s="124"/>
      <c r="M3" s="124"/>
      <c r="N3" s="124"/>
    </row>
    <row r="4" spans="1:92" ht="51.75" customHeight="1" x14ac:dyDescent="0.2">
      <c r="A4" s="311" t="s">
        <v>281</v>
      </c>
      <c r="B4" s="311"/>
      <c r="C4" s="311"/>
      <c r="D4" s="311"/>
      <c r="E4" s="311"/>
      <c r="F4" s="311"/>
      <c r="G4" s="311"/>
      <c r="H4" s="311"/>
      <c r="I4" s="311"/>
      <c r="J4" s="51"/>
      <c r="K4" s="123"/>
    </row>
    <row r="5" spans="1:92" ht="31.5" x14ac:dyDescent="0.2">
      <c r="A5" s="153"/>
      <c r="B5" s="153"/>
      <c r="C5" s="155" t="s">
        <v>282</v>
      </c>
      <c r="D5" s="155"/>
      <c r="E5" s="155" t="s">
        <v>283</v>
      </c>
      <c r="F5" s="155"/>
      <c r="G5" s="155" t="s">
        <v>289</v>
      </c>
      <c r="H5" s="155"/>
      <c r="I5" s="155" t="s">
        <v>284</v>
      </c>
      <c r="J5" s="49"/>
      <c r="K5" s="124"/>
      <c r="L5" s="124"/>
      <c r="M5" s="124"/>
      <c r="N5" s="124"/>
    </row>
    <row r="6" spans="1:92" ht="15" customHeight="1" x14ac:dyDescent="0.2">
      <c r="A6" s="153"/>
      <c r="B6" s="153"/>
      <c r="C6" s="156" t="s">
        <v>285</v>
      </c>
      <c r="D6" s="156"/>
      <c r="E6" s="156" t="s">
        <v>285</v>
      </c>
      <c r="F6" s="156"/>
      <c r="G6" s="156" t="s">
        <v>285</v>
      </c>
      <c r="H6" s="156"/>
      <c r="I6" s="156" t="s">
        <v>308</v>
      </c>
      <c r="J6" s="49"/>
      <c r="M6" s="124"/>
      <c r="N6" s="124">
        <v>1000</v>
      </c>
      <c r="O6" s="124">
        <v>1000</v>
      </c>
      <c r="P6" s="124">
        <v>1000</v>
      </c>
      <c r="Q6" s="18">
        <v>1</v>
      </c>
    </row>
    <row r="7" spans="1:92" ht="15" customHeight="1" x14ac:dyDescent="0.25">
      <c r="A7" s="9"/>
      <c r="B7" s="9"/>
      <c r="C7" s="74"/>
      <c r="D7" s="11"/>
      <c r="E7" s="74"/>
      <c r="F7" s="56"/>
      <c r="G7" s="74"/>
      <c r="H7" s="73"/>
      <c r="I7" s="74"/>
      <c r="M7" s="28"/>
      <c r="N7" s="52" t="str">
        <f>C5</f>
        <v>Direct Written Premiums</v>
      </c>
      <c r="O7" s="18" t="str">
        <f>E5</f>
        <v>Direct Earned Premiums</v>
      </c>
      <c r="P7" s="52" t="str">
        <f>G5</f>
        <v>Ultimate Incurred Losses</v>
      </c>
      <c r="Q7" s="18" t="str">
        <f>I5</f>
        <v>Number of Earned Vehicles</v>
      </c>
    </row>
    <row r="8" spans="1:92" ht="17.25" customHeight="1" x14ac:dyDescent="0.25">
      <c r="A8" s="32" t="s">
        <v>15</v>
      </c>
      <c r="B8" s="32"/>
      <c r="C8" s="215">
        <v>2020</v>
      </c>
      <c r="D8" s="32"/>
      <c r="E8" s="33">
        <f>C8</f>
        <v>2020</v>
      </c>
      <c r="F8" s="32"/>
      <c r="G8" s="33">
        <f>E8</f>
        <v>2020</v>
      </c>
      <c r="H8" s="32"/>
      <c r="I8" s="33">
        <f>G8</f>
        <v>2020</v>
      </c>
      <c r="J8" s="28"/>
      <c r="M8" s="28" t="str">
        <f>A11</f>
        <v>Bodily Injury</v>
      </c>
    </row>
    <row r="9" spans="1:92" ht="17.25" customHeight="1" x14ac:dyDescent="0.25">
      <c r="A9" s="38"/>
      <c r="B9" s="38"/>
      <c r="C9" s="38"/>
      <c r="D9" s="38"/>
      <c r="E9" s="38"/>
      <c r="F9" s="38"/>
      <c r="G9" s="38"/>
      <c r="H9" s="38"/>
      <c r="I9" s="38"/>
      <c r="J9" s="28"/>
      <c r="M9" s="28" t="str">
        <f>A12</f>
        <v>Property Damage-Tort</v>
      </c>
    </row>
    <row r="10" spans="1:92" ht="17.25" customHeight="1" x14ac:dyDescent="0.25">
      <c r="A10" s="50" t="s">
        <v>0</v>
      </c>
      <c r="B10" s="50"/>
      <c r="C10" s="10"/>
      <c r="D10" s="11"/>
      <c r="E10" s="10"/>
      <c r="F10" s="56"/>
      <c r="G10" s="57"/>
      <c r="H10" s="38"/>
      <c r="I10" s="38"/>
      <c r="J10" s="28"/>
      <c r="M10" s="28" t="str">
        <f>A13</f>
        <v>DCPD</v>
      </c>
    </row>
    <row r="11" spans="1:92" ht="15.75" x14ac:dyDescent="0.25">
      <c r="A11" s="32" t="s">
        <v>18</v>
      </c>
      <c r="B11" s="32"/>
      <c r="C11" s="182" t="s">
        <v>299</v>
      </c>
      <c r="D11" s="32"/>
      <c r="E11" s="182" t="s">
        <v>299</v>
      </c>
      <c r="F11" s="58"/>
      <c r="G11" s="182" t="s">
        <v>299</v>
      </c>
      <c r="H11" s="38"/>
      <c r="I11" s="182" t="s">
        <v>299</v>
      </c>
      <c r="M11" s="28" t="str">
        <f>A14</f>
        <v>Third Party Liability</v>
      </c>
      <c r="N11" s="53">
        <v>2318</v>
      </c>
      <c r="O11" s="53">
        <v>2479</v>
      </c>
      <c r="P11" s="53">
        <v>1810</v>
      </c>
      <c r="Q11" s="18">
        <v>402</v>
      </c>
    </row>
    <row r="12" spans="1:92" s="18" customFormat="1" ht="15.75" x14ac:dyDescent="0.25">
      <c r="A12" s="32" t="s">
        <v>107</v>
      </c>
      <c r="B12" s="32"/>
      <c r="C12" s="185" t="s">
        <v>299</v>
      </c>
      <c r="D12" s="32"/>
      <c r="E12" s="185" t="s">
        <v>299</v>
      </c>
      <c r="F12" s="58"/>
      <c r="G12" s="185" t="s">
        <v>299</v>
      </c>
      <c r="H12" s="38"/>
      <c r="I12" s="185" t="s">
        <v>299</v>
      </c>
      <c r="M12" s="28" t="str">
        <f>A15</f>
        <v>Uninsured Automobile</v>
      </c>
      <c r="N12" s="53">
        <v>106</v>
      </c>
      <c r="O12" s="53">
        <v>108</v>
      </c>
      <c r="P12" s="53">
        <v>32</v>
      </c>
      <c r="Q12" s="189">
        <v>402</v>
      </c>
    </row>
    <row r="13" spans="1:92" ht="15.75" x14ac:dyDescent="0.25">
      <c r="A13" s="32" t="s">
        <v>19</v>
      </c>
      <c r="B13" s="32"/>
      <c r="C13" s="182" t="s">
        <v>299</v>
      </c>
      <c r="D13" s="32"/>
      <c r="E13" s="182" t="s">
        <v>299</v>
      </c>
      <c r="F13" s="58"/>
      <c r="G13" s="182" t="s">
        <v>299</v>
      </c>
      <c r="H13" s="38"/>
      <c r="I13" s="182" t="s">
        <v>299</v>
      </c>
      <c r="M13" s="28" t="str">
        <f t="shared" ref="M13:M18" si="0">A19</f>
        <v>Underinsured Motorist</v>
      </c>
      <c r="N13" s="53">
        <v>0</v>
      </c>
      <c r="O13" s="53">
        <v>0</v>
      </c>
      <c r="P13" s="53">
        <v>0</v>
      </c>
      <c r="Q13" s="189">
        <v>0</v>
      </c>
    </row>
    <row r="14" spans="1:92" ht="15.75" x14ac:dyDescent="0.25">
      <c r="A14" s="32" t="s">
        <v>33</v>
      </c>
      <c r="B14" s="32"/>
      <c r="C14" s="186">
        <f>IF($N$6=1000,N11,N11/1000)</f>
        <v>2318</v>
      </c>
      <c r="D14" s="32"/>
      <c r="E14" s="186">
        <f>IF($O$6=1000,O11,O11/1000)</f>
        <v>2479</v>
      </c>
      <c r="F14" s="58"/>
      <c r="G14" s="186">
        <f>IF($P$6=1000,P11,P11/1000)</f>
        <v>1810</v>
      </c>
      <c r="H14" s="38"/>
      <c r="I14" s="186">
        <f>Q11</f>
        <v>402</v>
      </c>
      <c r="M14" s="28" t="str">
        <f t="shared" si="0"/>
        <v>Accident Benefits</v>
      </c>
      <c r="N14" s="53">
        <v>158</v>
      </c>
      <c r="O14" s="53">
        <v>156</v>
      </c>
      <c r="P14" s="53">
        <v>95</v>
      </c>
      <c r="Q14" s="189">
        <v>294</v>
      </c>
    </row>
    <row r="15" spans="1:92" ht="15.75" x14ac:dyDescent="0.25">
      <c r="A15" s="32" t="s">
        <v>34</v>
      </c>
      <c r="B15" s="32"/>
      <c r="C15" s="186">
        <f>IF($N$6=1000,N12,N12/1000)</f>
        <v>106</v>
      </c>
      <c r="D15" s="194"/>
      <c r="E15" s="186">
        <f>IF($O$6=1000,O12,O12/1000)</f>
        <v>108</v>
      </c>
      <c r="F15" s="197"/>
      <c r="G15" s="186">
        <f>IF($P$6=1000,P12,P12/1000)</f>
        <v>32</v>
      </c>
      <c r="H15" s="196"/>
      <c r="I15" s="186">
        <f>Q12</f>
        <v>402</v>
      </c>
      <c r="M15" s="28" t="str">
        <f t="shared" si="0"/>
        <v>Collision</v>
      </c>
      <c r="N15" s="53">
        <v>102</v>
      </c>
      <c r="O15" s="53">
        <v>98</v>
      </c>
      <c r="P15" s="53">
        <v>66</v>
      </c>
      <c r="Q15" s="189">
        <v>112</v>
      </c>
    </row>
    <row r="16" spans="1:92" ht="15.75" x14ac:dyDescent="0.25">
      <c r="A16" s="32"/>
      <c r="B16" s="32"/>
      <c r="C16" s="32"/>
      <c r="D16" s="32"/>
      <c r="E16" s="32"/>
      <c r="F16" s="58"/>
      <c r="G16" s="59"/>
      <c r="H16" s="38"/>
      <c r="I16" s="59"/>
      <c r="M16" s="28" t="str">
        <f t="shared" si="0"/>
        <v>Comprehensive</v>
      </c>
      <c r="N16" s="53">
        <v>61</v>
      </c>
      <c r="O16" s="53">
        <v>60</v>
      </c>
      <c r="P16" s="53">
        <v>16</v>
      </c>
      <c r="Q16" s="189">
        <v>152</v>
      </c>
    </row>
    <row r="17" spans="1:92" s="18" customFormat="1" ht="15.75" x14ac:dyDescent="0.25">
      <c r="A17" s="60" t="s">
        <v>110</v>
      </c>
      <c r="B17" s="32"/>
      <c r="C17" s="63">
        <f>SUM(C14:C15)</f>
        <v>2424</v>
      </c>
      <c r="D17" s="32"/>
      <c r="E17" s="63">
        <f>SUM(E14:E15)</f>
        <v>2587</v>
      </c>
      <c r="F17" s="58"/>
      <c r="G17" s="63">
        <f>SUM(G14:G15)</f>
        <v>1842</v>
      </c>
      <c r="H17" s="38"/>
      <c r="I17" s="63">
        <f>MAX(I14:I15)</f>
        <v>402</v>
      </c>
      <c r="M17" s="28" t="str">
        <f t="shared" si="0"/>
        <v>Specified Perils</v>
      </c>
      <c r="N17" s="53">
        <v>24</v>
      </c>
      <c r="O17" s="53">
        <v>25</v>
      </c>
      <c r="P17" s="53">
        <v>29</v>
      </c>
      <c r="Q17" s="189">
        <v>150</v>
      </c>
      <c r="CK17" s="44"/>
      <c r="CL17" s="44"/>
      <c r="CM17" s="44"/>
      <c r="CN17" s="44"/>
    </row>
    <row r="18" spans="1:92" s="18" customFormat="1" ht="15.75" x14ac:dyDescent="0.25">
      <c r="A18" s="32"/>
      <c r="B18" s="32"/>
      <c r="C18" s="32"/>
      <c r="D18" s="32"/>
      <c r="E18" s="32"/>
      <c r="F18" s="58"/>
      <c r="G18" s="59"/>
      <c r="H18" s="38"/>
      <c r="I18" s="59"/>
      <c r="M18" s="28" t="str">
        <f t="shared" si="0"/>
        <v>All Perils</v>
      </c>
      <c r="N18" s="18" t="s">
        <v>299</v>
      </c>
      <c r="O18" s="18" t="s">
        <v>299</v>
      </c>
      <c r="P18" s="18" t="s">
        <v>299</v>
      </c>
      <c r="Q18" s="18" t="s">
        <v>299</v>
      </c>
      <c r="CK18" s="44"/>
      <c r="CL18" s="44"/>
      <c r="CM18" s="44"/>
      <c r="CN18" s="44"/>
    </row>
    <row r="19" spans="1:92" s="18" customFormat="1" ht="15.75" x14ac:dyDescent="0.25">
      <c r="A19" s="38" t="s">
        <v>105</v>
      </c>
      <c r="B19" s="32"/>
      <c r="C19" s="186" t="s">
        <v>299</v>
      </c>
      <c r="D19" s="183"/>
      <c r="E19" s="186" t="s">
        <v>299</v>
      </c>
      <c r="F19" s="183"/>
      <c r="G19" s="186" t="s">
        <v>299</v>
      </c>
      <c r="H19" s="187"/>
      <c r="I19" s="186" t="s">
        <v>299</v>
      </c>
      <c r="CK19" s="44"/>
      <c r="CL19" s="44"/>
      <c r="CM19" s="44"/>
      <c r="CN19" s="44"/>
    </row>
    <row r="20" spans="1:92" s="18" customFormat="1" ht="15.75" x14ac:dyDescent="0.25">
      <c r="A20" s="32" t="s">
        <v>25</v>
      </c>
      <c r="B20" s="32"/>
      <c r="C20" s="186">
        <f t="shared" ref="C20:C23" si="1">IF($N$6=1000,N14,N14/1000)</f>
        <v>158</v>
      </c>
      <c r="D20" s="183"/>
      <c r="E20" s="186">
        <f t="shared" ref="E20:E23" si="2">IF($O$6=1000,O14,O14/1000)</f>
        <v>156</v>
      </c>
      <c r="F20" s="183"/>
      <c r="G20" s="186">
        <f t="shared" ref="G20:G23" si="3">IF($P$6=1000,P14,P14/1000)</f>
        <v>95</v>
      </c>
      <c r="H20" s="187"/>
      <c r="I20" s="186">
        <f t="shared" ref="I20:I23" si="4">Q14</f>
        <v>294</v>
      </c>
      <c r="CK20" s="44"/>
      <c r="CL20" s="44"/>
      <c r="CM20" s="44"/>
      <c r="CN20" s="44"/>
    </row>
    <row r="21" spans="1:92" s="18" customFormat="1" ht="15.75" x14ac:dyDescent="0.25">
      <c r="A21" s="32" t="s">
        <v>21</v>
      </c>
      <c r="B21" s="32"/>
      <c r="C21" s="186">
        <f t="shared" si="1"/>
        <v>102</v>
      </c>
      <c r="D21" s="183"/>
      <c r="E21" s="186">
        <f t="shared" si="2"/>
        <v>98</v>
      </c>
      <c r="F21" s="183"/>
      <c r="G21" s="186">
        <f t="shared" si="3"/>
        <v>66</v>
      </c>
      <c r="H21" s="187"/>
      <c r="I21" s="186">
        <f t="shared" si="4"/>
        <v>112</v>
      </c>
      <c r="CK21" s="44"/>
      <c r="CL21" s="44"/>
      <c r="CM21" s="44"/>
      <c r="CN21" s="44"/>
    </row>
    <row r="22" spans="1:92" s="18" customFormat="1" ht="15.75" x14ac:dyDescent="0.25">
      <c r="A22" s="32" t="s">
        <v>22</v>
      </c>
      <c r="B22" s="32"/>
      <c r="C22" s="186">
        <f t="shared" si="1"/>
        <v>61</v>
      </c>
      <c r="D22" s="183"/>
      <c r="E22" s="186">
        <f t="shared" si="2"/>
        <v>60</v>
      </c>
      <c r="F22" s="183"/>
      <c r="G22" s="186">
        <f t="shared" si="3"/>
        <v>16</v>
      </c>
      <c r="H22" s="187"/>
      <c r="I22" s="186">
        <f t="shared" si="4"/>
        <v>152</v>
      </c>
      <c r="K22" s="28"/>
      <c r="CK22" s="44"/>
      <c r="CL22" s="44"/>
      <c r="CM22" s="44"/>
      <c r="CN22" s="44"/>
    </row>
    <row r="23" spans="1:92" s="18" customFormat="1" ht="15.75" x14ac:dyDescent="0.25">
      <c r="A23" s="32" t="s">
        <v>23</v>
      </c>
      <c r="B23" s="32"/>
      <c r="C23" s="186">
        <f t="shared" si="1"/>
        <v>24</v>
      </c>
      <c r="D23" s="183"/>
      <c r="E23" s="186">
        <f t="shared" si="2"/>
        <v>25</v>
      </c>
      <c r="F23" s="183"/>
      <c r="G23" s="186">
        <f t="shared" si="3"/>
        <v>29</v>
      </c>
      <c r="H23" s="187"/>
      <c r="I23" s="186">
        <f t="shared" si="4"/>
        <v>150</v>
      </c>
      <c r="CK23" s="44"/>
      <c r="CL23" s="44"/>
      <c r="CM23" s="44"/>
      <c r="CN23" s="44"/>
    </row>
    <row r="24" spans="1:92" s="18" customFormat="1" ht="15.75" x14ac:dyDescent="0.25">
      <c r="A24" s="32" t="s">
        <v>24</v>
      </c>
      <c r="B24" s="32"/>
      <c r="C24" s="182" t="s">
        <v>299</v>
      </c>
      <c r="D24" s="194"/>
      <c r="E24" s="182" t="s">
        <v>299</v>
      </c>
      <c r="F24" s="197"/>
      <c r="G24" s="182" t="s">
        <v>299</v>
      </c>
      <c r="H24" s="196"/>
      <c r="I24" s="182" t="s">
        <v>299</v>
      </c>
      <c r="CK24" s="44"/>
      <c r="CL24" s="44"/>
      <c r="CM24" s="44"/>
      <c r="CN24" s="44"/>
    </row>
    <row r="25" spans="1:92" s="18" customFormat="1" ht="15.75" x14ac:dyDescent="0.25">
      <c r="A25" s="32"/>
      <c r="B25" s="32"/>
      <c r="C25" s="32"/>
      <c r="D25" s="32"/>
      <c r="E25" s="32"/>
      <c r="F25" s="58"/>
      <c r="G25" s="38"/>
      <c r="H25" s="38"/>
      <c r="I25" s="38"/>
      <c r="CK25" s="44"/>
      <c r="CL25" s="44"/>
      <c r="CM25" s="44"/>
      <c r="CN25" s="44"/>
    </row>
    <row r="26" spans="1:92" s="18" customFormat="1" ht="15.75" x14ac:dyDescent="0.25">
      <c r="A26" s="60" t="s">
        <v>109</v>
      </c>
      <c r="B26" s="32"/>
      <c r="C26" s="63">
        <f>SUM(C19:C23)</f>
        <v>345</v>
      </c>
      <c r="D26" s="32"/>
      <c r="E26" s="63">
        <f>SUM(E19:E23)</f>
        <v>339</v>
      </c>
      <c r="F26" s="58"/>
      <c r="G26" s="63">
        <f>SUM(G19:G23)</f>
        <v>206</v>
      </c>
      <c r="H26" s="38"/>
      <c r="I26" s="64">
        <f>MAX(I19:I23)</f>
        <v>294</v>
      </c>
      <c r="CK26" s="44"/>
      <c r="CL26" s="44"/>
      <c r="CM26" s="44"/>
      <c r="CN26" s="44"/>
    </row>
    <row r="27" spans="1:92" s="18" customFormat="1" ht="15.75" x14ac:dyDescent="0.25">
      <c r="A27" s="32"/>
      <c r="B27" s="32"/>
      <c r="C27" s="32"/>
      <c r="D27" s="32"/>
      <c r="E27" s="32"/>
      <c r="F27" s="58"/>
      <c r="G27" s="59"/>
      <c r="H27" s="38"/>
      <c r="I27" s="59"/>
      <c r="CK27" s="44"/>
      <c r="CL27" s="44"/>
      <c r="CM27" s="44"/>
      <c r="CN27" s="44"/>
    </row>
    <row r="28" spans="1:92" s="18" customFormat="1" ht="15.75" x14ac:dyDescent="0.25">
      <c r="A28" s="60" t="s">
        <v>117</v>
      </c>
      <c r="B28" s="32"/>
      <c r="C28" s="63">
        <f>C17+C26</f>
        <v>2769</v>
      </c>
      <c r="D28" s="32"/>
      <c r="E28" s="63">
        <f>E17+E26</f>
        <v>2926</v>
      </c>
      <c r="F28" s="58"/>
      <c r="G28" s="63">
        <f>G17+G26</f>
        <v>2048</v>
      </c>
      <c r="H28" s="38"/>
      <c r="I28" s="63">
        <f>MAX(I17,I26)</f>
        <v>402</v>
      </c>
      <c r="CK28" s="44"/>
      <c r="CL28" s="44"/>
      <c r="CM28" s="44"/>
      <c r="CN28" s="44"/>
    </row>
    <row r="29" spans="1:92" s="18" customFormat="1" ht="15.75" x14ac:dyDescent="0.25">
      <c r="A29" s="38"/>
      <c r="B29" s="38"/>
      <c r="C29" s="38"/>
      <c r="D29" s="58"/>
      <c r="E29" s="38"/>
      <c r="F29" s="38"/>
      <c r="G29" s="38"/>
      <c r="H29" s="38"/>
      <c r="I29" s="38"/>
      <c r="CK29" s="44"/>
      <c r="CL29" s="44"/>
      <c r="CM29" s="44"/>
      <c r="CN29" s="44"/>
    </row>
    <row r="30" spans="1:92" s="18" customFormat="1" ht="15.75" x14ac:dyDescent="0.25">
      <c r="A30" s="38"/>
      <c r="B30" s="38"/>
      <c r="C30" s="38"/>
      <c r="D30" s="58"/>
      <c r="E30" s="38"/>
      <c r="F30" s="38"/>
      <c r="G30" s="38"/>
      <c r="H30" s="38"/>
      <c r="I30" s="38"/>
      <c r="CK30" s="44"/>
      <c r="CL30" s="44"/>
      <c r="CM30" s="44"/>
      <c r="CN30" s="44"/>
    </row>
    <row r="31" spans="1:92" s="18" customFormat="1" ht="48.75" customHeight="1" x14ac:dyDescent="0.2">
      <c r="A31" s="309" t="s">
        <v>286</v>
      </c>
      <c r="B31" s="309"/>
      <c r="C31" s="309"/>
      <c r="D31" s="309"/>
      <c r="E31" s="309"/>
      <c r="F31" s="309"/>
      <c r="G31" s="309"/>
      <c r="H31" s="309"/>
      <c r="I31" s="309"/>
      <c r="CK31" s="44"/>
      <c r="CL31" s="44"/>
      <c r="CM31" s="44"/>
      <c r="CN31" s="44"/>
    </row>
    <row r="32" spans="1:92" s="18" customFormat="1" ht="31.5" x14ac:dyDescent="0.2">
      <c r="A32" s="153"/>
      <c r="B32" s="153"/>
      <c r="C32" s="155" t="s">
        <v>282</v>
      </c>
      <c r="D32" s="155"/>
      <c r="E32" s="155" t="s">
        <v>283</v>
      </c>
      <c r="F32" s="155"/>
      <c r="G32" s="155" t="s">
        <v>289</v>
      </c>
      <c r="H32" s="155"/>
      <c r="I32" s="155" t="s">
        <v>284</v>
      </c>
      <c r="CK32" s="44"/>
      <c r="CL32" s="44"/>
      <c r="CM32" s="44"/>
      <c r="CN32" s="44"/>
    </row>
    <row r="33" spans="1:92" s="18" customFormat="1" ht="15.75" x14ac:dyDescent="0.2">
      <c r="A33" s="153"/>
      <c r="B33" s="153"/>
      <c r="C33" s="156" t="s">
        <v>285</v>
      </c>
      <c r="D33" s="156"/>
      <c r="E33" s="156" t="s">
        <v>285</v>
      </c>
      <c r="F33" s="156"/>
      <c r="G33" s="156" t="s">
        <v>285</v>
      </c>
      <c r="H33" s="156"/>
      <c r="I33" s="156" t="s">
        <v>308</v>
      </c>
      <c r="M33" s="124"/>
      <c r="N33" s="124">
        <v>1000</v>
      </c>
      <c r="O33" s="124">
        <v>1000</v>
      </c>
      <c r="P33" s="124">
        <v>1000</v>
      </c>
      <c r="Q33" s="189">
        <v>1</v>
      </c>
      <c r="R33" s="189"/>
      <c r="CK33" s="44"/>
      <c r="CL33" s="44"/>
      <c r="CM33" s="44"/>
      <c r="CN33" s="44"/>
    </row>
    <row r="34" spans="1:92" s="18" customFormat="1" ht="42.75" x14ac:dyDescent="0.25">
      <c r="A34" s="9"/>
      <c r="B34" s="9"/>
      <c r="C34" s="74"/>
      <c r="D34" s="11"/>
      <c r="E34" s="74"/>
      <c r="F34" s="56"/>
      <c r="G34" s="74"/>
      <c r="H34" s="73"/>
      <c r="I34" s="74"/>
      <c r="M34" s="28"/>
      <c r="N34" s="52" t="str">
        <f>C32</f>
        <v>Direct Written Premiums</v>
      </c>
      <c r="O34" s="189" t="str">
        <f>E32</f>
        <v>Direct Earned Premiums</v>
      </c>
      <c r="P34" s="52" t="str">
        <f>G32</f>
        <v>Ultimate Incurred Losses</v>
      </c>
      <c r="Q34" s="189" t="str">
        <f>I32</f>
        <v>Number of Earned Vehicles</v>
      </c>
      <c r="R34" s="189"/>
      <c r="CK34" s="44"/>
      <c r="CL34" s="44"/>
      <c r="CM34" s="44"/>
      <c r="CN34" s="44"/>
    </row>
    <row r="35" spans="1:92" s="18" customFormat="1" ht="15.75" x14ac:dyDescent="0.25">
      <c r="A35" s="32" t="s">
        <v>15</v>
      </c>
      <c r="B35" s="32"/>
      <c r="C35" s="215">
        <v>2019</v>
      </c>
      <c r="D35" s="32"/>
      <c r="E35" s="33">
        <f>C35</f>
        <v>2019</v>
      </c>
      <c r="F35" s="32"/>
      <c r="G35" s="33">
        <f>E35</f>
        <v>2019</v>
      </c>
      <c r="H35" s="32"/>
      <c r="I35" s="33">
        <f>G35</f>
        <v>2019</v>
      </c>
      <c r="M35" s="28" t="str">
        <f>A38</f>
        <v>Bodily Injury</v>
      </c>
      <c r="N35" s="189"/>
      <c r="O35" s="189"/>
      <c r="P35" s="189"/>
      <c r="Q35" s="189"/>
      <c r="R35" s="189"/>
      <c r="CK35" s="44"/>
      <c r="CL35" s="44"/>
      <c r="CM35" s="44"/>
      <c r="CN35" s="44"/>
    </row>
    <row r="36" spans="1:92" s="18" customFormat="1" ht="15.75" x14ac:dyDescent="0.25">
      <c r="A36" s="38"/>
      <c r="B36" s="38"/>
      <c r="C36" s="38"/>
      <c r="D36" s="38"/>
      <c r="E36" s="38"/>
      <c r="F36" s="38"/>
      <c r="G36" s="38"/>
      <c r="H36" s="38"/>
      <c r="I36" s="38"/>
      <c r="M36" s="28" t="str">
        <f>A39</f>
        <v>Property Damage-Tort</v>
      </c>
      <c r="N36" s="189"/>
      <c r="O36" s="189"/>
      <c r="P36" s="189"/>
      <c r="Q36" s="189"/>
      <c r="R36" s="189"/>
      <c r="CK36" s="44"/>
      <c r="CL36" s="44"/>
      <c r="CM36" s="44"/>
      <c r="CN36" s="44"/>
    </row>
    <row r="37" spans="1:92" s="18" customFormat="1" ht="15.75" x14ac:dyDescent="0.25">
      <c r="A37" s="50" t="s">
        <v>0</v>
      </c>
      <c r="B37" s="50"/>
      <c r="C37" s="10"/>
      <c r="D37" s="11"/>
      <c r="E37" s="10"/>
      <c r="F37" s="56"/>
      <c r="G37" s="57"/>
      <c r="H37" s="38"/>
      <c r="I37" s="38"/>
      <c r="M37" s="28" t="str">
        <f>A40</f>
        <v>DCPD</v>
      </c>
      <c r="N37" s="189"/>
      <c r="O37" s="189"/>
      <c r="P37" s="189"/>
      <c r="Q37" s="189"/>
      <c r="R37" s="189"/>
      <c r="CK37" s="44"/>
      <c r="CL37" s="44"/>
      <c r="CM37" s="44"/>
      <c r="CN37" s="44"/>
    </row>
    <row r="38" spans="1:92" s="18" customFormat="1" ht="15.75" x14ac:dyDescent="0.25">
      <c r="A38" s="32" t="s">
        <v>18</v>
      </c>
      <c r="B38" s="32"/>
      <c r="C38" s="182" t="s">
        <v>299</v>
      </c>
      <c r="D38" s="194"/>
      <c r="E38" s="182" t="s">
        <v>299</v>
      </c>
      <c r="F38" s="197"/>
      <c r="G38" s="182" t="s">
        <v>299</v>
      </c>
      <c r="H38" s="196"/>
      <c r="I38" s="182" t="s">
        <v>299</v>
      </c>
      <c r="M38" s="28" t="str">
        <f>A41</f>
        <v>Third Party Liability</v>
      </c>
      <c r="N38" s="53">
        <v>3127</v>
      </c>
      <c r="O38" s="53">
        <v>3038</v>
      </c>
      <c r="P38" s="53">
        <v>2663</v>
      </c>
      <c r="Q38" s="189">
        <v>486</v>
      </c>
      <c r="R38" s="189"/>
      <c r="CK38" s="44"/>
      <c r="CL38" s="44"/>
      <c r="CM38" s="44"/>
      <c r="CN38" s="44"/>
    </row>
    <row r="39" spans="1:92" s="18" customFormat="1" ht="15.75" x14ac:dyDescent="0.25">
      <c r="A39" s="32" t="s">
        <v>107</v>
      </c>
      <c r="B39" s="32"/>
      <c r="C39" s="185" t="s">
        <v>299</v>
      </c>
      <c r="D39" s="194"/>
      <c r="E39" s="185" t="s">
        <v>299</v>
      </c>
      <c r="F39" s="197"/>
      <c r="G39" s="185" t="s">
        <v>299</v>
      </c>
      <c r="H39" s="196"/>
      <c r="I39" s="185" t="s">
        <v>299</v>
      </c>
      <c r="M39" s="28" t="str">
        <f>A42</f>
        <v>Uninsured Automobile</v>
      </c>
      <c r="N39" s="53">
        <v>128</v>
      </c>
      <c r="O39" s="53">
        <v>123</v>
      </c>
      <c r="P39" s="53">
        <v>199</v>
      </c>
      <c r="Q39" s="189">
        <v>487</v>
      </c>
      <c r="R39" s="189"/>
      <c r="CK39" s="44"/>
      <c r="CL39" s="44"/>
      <c r="CM39" s="44"/>
      <c r="CN39" s="44"/>
    </row>
    <row r="40" spans="1:92" s="18" customFormat="1" ht="15.75" x14ac:dyDescent="0.25">
      <c r="A40" s="32" t="s">
        <v>19</v>
      </c>
      <c r="B40" s="32"/>
      <c r="C40" s="182" t="s">
        <v>299</v>
      </c>
      <c r="D40" s="194"/>
      <c r="E40" s="182" t="s">
        <v>299</v>
      </c>
      <c r="F40" s="197"/>
      <c r="G40" s="182" t="s">
        <v>299</v>
      </c>
      <c r="H40" s="196"/>
      <c r="I40" s="182" t="s">
        <v>299</v>
      </c>
      <c r="M40" s="28" t="str">
        <f t="shared" ref="M40:M45" si="5">A46</f>
        <v>Underinsured Motorist</v>
      </c>
      <c r="N40" s="53">
        <v>0</v>
      </c>
      <c r="O40" s="53">
        <v>0</v>
      </c>
      <c r="P40" s="53">
        <v>0</v>
      </c>
      <c r="Q40" s="189">
        <v>0</v>
      </c>
      <c r="R40" s="189"/>
      <c r="CK40" s="44"/>
      <c r="CL40" s="44"/>
      <c r="CM40" s="44"/>
      <c r="CN40" s="44"/>
    </row>
    <row r="41" spans="1:92" s="18" customFormat="1" ht="15.75" x14ac:dyDescent="0.25">
      <c r="A41" s="32" t="s">
        <v>33</v>
      </c>
      <c r="B41" s="32"/>
      <c r="C41" s="186">
        <f>IF($N$6=1000,N38,N38/1000)</f>
        <v>3127</v>
      </c>
      <c r="D41" s="194"/>
      <c r="E41" s="186">
        <f>IF($O$6=1000,O38,O38/1000)</f>
        <v>3038</v>
      </c>
      <c r="F41" s="197"/>
      <c r="G41" s="186">
        <f>IF($P$6=1000,P38,P38/1000)</f>
        <v>2663</v>
      </c>
      <c r="H41" s="196"/>
      <c r="I41" s="186">
        <f>Q38</f>
        <v>486</v>
      </c>
      <c r="M41" s="28" t="str">
        <f t="shared" si="5"/>
        <v>Accident Benefits</v>
      </c>
      <c r="N41" s="53">
        <v>182</v>
      </c>
      <c r="O41" s="53">
        <v>176</v>
      </c>
      <c r="P41" s="53">
        <v>240</v>
      </c>
      <c r="Q41" s="189">
        <v>330</v>
      </c>
      <c r="R41" s="189"/>
      <c r="CK41" s="44"/>
      <c r="CL41" s="44"/>
      <c r="CM41" s="44"/>
      <c r="CN41" s="44"/>
    </row>
    <row r="42" spans="1:92" s="18" customFormat="1" ht="15.75" x14ac:dyDescent="0.25">
      <c r="A42" s="32" t="s">
        <v>34</v>
      </c>
      <c r="B42" s="32"/>
      <c r="C42" s="186">
        <f>IF($N$6=1000,N39,N39/1000)</f>
        <v>128</v>
      </c>
      <c r="D42" s="194"/>
      <c r="E42" s="186">
        <f>IF($O$6=1000,O39,O39/1000)</f>
        <v>123</v>
      </c>
      <c r="F42" s="197"/>
      <c r="G42" s="186">
        <f>IF($P$6=1000,P39,P39/1000)</f>
        <v>199</v>
      </c>
      <c r="H42" s="196"/>
      <c r="I42" s="186">
        <f>Q39</f>
        <v>487</v>
      </c>
      <c r="M42" s="28" t="str">
        <f t="shared" si="5"/>
        <v>Collision</v>
      </c>
      <c r="N42" s="53">
        <v>115</v>
      </c>
      <c r="O42" s="53">
        <v>97</v>
      </c>
      <c r="P42" s="53">
        <v>128</v>
      </c>
      <c r="Q42" s="189">
        <v>120</v>
      </c>
      <c r="R42" s="189"/>
      <c r="CK42" s="44"/>
      <c r="CL42" s="44"/>
      <c r="CM42" s="44"/>
      <c r="CN42" s="44"/>
    </row>
    <row r="43" spans="1:92" s="18" customFormat="1" ht="15.75" x14ac:dyDescent="0.25">
      <c r="A43" s="32"/>
      <c r="B43" s="32"/>
      <c r="C43" s="32"/>
      <c r="D43" s="32"/>
      <c r="E43" s="32"/>
      <c r="F43" s="58"/>
      <c r="G43" s="59"/>
      <c r="H43" s="38"/>
      <c r="I43" s="59"/>
      <c r="M43" s="28" t="str">
        <f t="shared" si="5"/>
        <v>Comprehensive</v>
      </c>
      <c r="N43" s="53">
        <v>64</v>
      </c>
      <c r="O43" s="53">
        <v>48</v>
      </c>
      <c r="P43" s="53">
        <v>28</v>
      </c>
      <c r="Q43" s="189">
        <v>136</v>
      </c>
      <c r="R43" s="189"/>
      <c r="CK43" s="44"/>
      <c r="CL43" s="44"/>
      <c r="CM43" s="44"/>
      <c r="CN43" s="44"/>
    </row>
    <row r="44" spans="1:92" s="18" customFormat="1" ht="15.75" x14ac:dyDescent="0.25">
      <c r="A44" s="60" t="s">
        <v>110</v>
      </c>
      <c r="B44" s="32"/>
      <c r="C44" s="63">
        <f>SUM(C41:C42)</f>
        <v>3255</v>
      </c>
      <c r="D44" s="32"/>
      <c r="E44" s="63">
        <f>SUM(E41:E42)</f>
        <v>3161</v>
      </c>
      <c r="F44" s="58"/>
      <c r="G44" s="64">
        <f>SUM(G41:G42)</f>
        <v>2862</v>
      </c>
      <c r="H44" s="38"/>
      <c r="I44" s="63">
        <f>MAX(I41:I42)</f>
        <v>487</v>
      </c>
      <c r="M44" s="28" t="str">
        <f t="shared" si="5"/>
        <v>Specified Perils</v>
      </c>
      <c r="N44" s="53">
        <v>25</v>
      </c>
      <c r="O44" s="53">
        <v>27</v>
      </c>
      <c r="P44" s="53">
        <v>0</v>
      </c>
      <c r="Q44" s="189">
        <v>159</v>
      </c>
      <c r="R44" s="189"/>
      <c r="CK44" s="44"/>
      <c r="CL44" s="44"/>
      <c r="CM44" s="44"/>
      <c r="CN44" s="44"/>
    </row>
    <row r="45" spans="1:92" s="18" customFormat="1" ht="15.75" x14ac:dyDescent="0.25">
      <c r="A45" s="32"/>
      <c r="B45" s="32"/>
      <c r="C45" s="32"/>
      <c r="D45" s="32"/>
      <c r="E45" s="32"/>
      <c r="F45" s="58"/>
      <c r="G45" s="59"/>
      <c r="H45" s="38"/>
      <c r="I45" s="59"/>
      <c r="M45" s="28" t="str">
        <f t="shared" si="5"/>
        <v>All Perils</v>
      </c>
      <c r="N45" s="189" t="s">
        <v>299</v>
      </c>
      <c r="O45" s="189" t="s">
        <v>299</v>
      </c>
      <c r="P45" s="189" t="s">
        <v>299</v>
      </c>
      <c r="Q45" s="189" t="s">
        <v>299</v>
      </c>
      <c r="R45" s="189"/>
      <c r="CK45" s="44"/>
      <c r="CL45" s="44"/>
      <c r="CM45" s="44"/>
      <c r="CN45" s="44"/>
    </row>
    <row r="46" spans="1:92" s="18" customFormat="1" ht="15.75" x14ac:dyDescent="0.25">
      <c r="A46" s="38" t="s">
        <v>105</v>
      </c>
      <c r="B46" s="32"/>
      <c r="C46" s="186" t="s">
        <v>299</v>
      </c>
      <c r="D46" s="183"/>
      <c r="E46" s="186" t="s">
        <v>299</v>
      </c>
      <c r="F46" s="183"/>
      <c r="G46" s="186" t="s">
        <v>299</v>
      </c>
      <c r="H46" s="187"/>
      <c r="I46" s="186" t="s">
        <v>299</v>
      </c>
      <c r="CK46" s="44"/>
      <c r="CL46" s="44"/>
      <c r="CM46" s="44"/>
      <c r="CN46" s="44"/>
    </row>
    <row r="47" spans="1:92" s="18" customFormat="1" ht="15.75" x14ac:dyDescent="0.25">
      <c r="A47" s="32" t="s">
        <v>25</v>
      </c>
      <c r="B47" s="32"/>
      <c r="C47" s="186">
        <f t="shared" ref="C47:C50" si="6">IF($N$6=1000,N41,N41/1000)</f>
        <v>182</v>
      </c>
      <c r="D47" s="183"/>
      <c r="E47" s="186">
        <f t="shared" ref="E47:E50" si="7">IF($O$6=1000,O41,O41/1000)</f>
        <v>176</v>
      </c>
      <c r="F47" s="183"/>
      <c r="G47" s="186">
        <f t="shared" ref="G47:G50" si="8">IF($P$6=1000,P41,P41/1000)</f>
        <v>240</v>
      </c>
      <c r="H47" s="187"/>
      <c r="I47" s="186">
        <f t="shared" ref="I47:I50" si="9">Q41</f>
        <v>330</v>
      </c>
      <c r="CK47" s="44"/>
      <c r="CL47" s="44"/>
      <c r="CM47" s="44"/>
      <c r="CN47" s="44"/>
    </row>
    <row r="48" spans="1:92" s="18" customFormat="1" ht="15.75" x14ac:dyDescent="0.25">
      <c r="A48" s="32" t="s">
        <v>21</v>
      </c>
      <c r="B48" s="32"/>
      <c r="C48" s="186">
        <f t="shared" si="6"/>
        <v>115</v>
      </c>
      <c r="D48" s="183"/>
      <c r="E48" s="186">
        <f t="shared" si="7"/>
        <v>97</v>
      </c>
      <c r="F48" s="183"/>
      <c r="G48" s="186">
        <f t="shared" si="8"/>
        <v>128</v>
      </c>
      <c r="H48" s="187"/>
      <c r="I48" s="186">
        <f t="shared" si="9"/>
        <v>120</v>
      </c>
      <c r="CK48" s="44"/>
      <c r="CL48" s="44"/>
      <c r="CM48" s="44"/>
      <c r="CN48" s="44"/>
    </row>
    <row r="49" spans="1:92" s="18" customFormat="1" ht="15.75" x14ac:dyDescent="0.25">
      <c r="A49" s="32" t="s">
        <v>22</v>
      </c>
      <c r="B49" s="32"/>
      <c r="C49" s="186">
        <f t="shared" si="6"/>
        <v>64</v>
      </c>
      <c r="D49" s="183"/>
      <c r="E49" s="186">
        <f t="shared" si="7"/>
        <v>48</v>
      </c>
      <c r="F49" s="183"/>
      <c r="G49" s="186">
        <f t="shared" si="8"/>
        <v>28</v>
      </c>
      <c r="H49" s="187"/>
      <c r="I49" s="186">
        <f t="shared" si="9"/>
        <v>136</v>
      </c>
      <c r="CK49" s="44"/>
      <c r="CL49" s="44"/>
      <c r="CM49" s="44"/>
      <c r="CN49" s="44"/>
    </row>
    <row r="50" spans="1:92" s="18" customFormat="1" ht="15.75" x14ac:dyDescent="0.25">
      <c r="A50" s="32" t="s">
        <v>23</v>
      </c>
      <c r="B50" s="32"/>
      <c r="C50" s="186">
        <f t="shared" si="6"/>
        <v>25</v>
      </c>
      <c r="D50" s="183"/>
      <c r="E50" s="186">
        <f t="shared" si="7"/>
        <v>27</v>
      </c>
      <c r="F50" s="183"/>
      <c r="G50" s="186">
        <f t="shared" si="8"/>
        <v>0</v>
      </c>
      <c r="H50" s="187"/>
      <c r="I50" s="186">
        <f t="shared" si="9"/>
        <v>159</v>
      </c>
      <c r="CK50" s="44"/>
      <c r="CL50" s="44"/>
      <c r="CM50" s="44"/>
      <c r="CN50" s="44"/>
    </row>
    <row r="51" spans="1:92" s="18" customFormat="1" ht="15.75" x14ac:dyDescent="0.25">
      <c r="A51" s="32" t="s">
        <v>24</v>
      </c>
      <c r="B51" s="32"/>
      <c r="C51" s="182" t="s">
        <v>299</v>
      </c>
      <c r="D51" s="194"/>
      <c r="E51" s="182" t="s">
        <v>299</v>
      </c>
      <c r="F51" s="197"/>
      <c r="G51" s="182" t="s">
        <v>299</v>
      </c>
      <c r="H51" s="196"/>
      <c r="I51" s="182" t="s">
        <v>299</v>
      </c>
      <c r="CK51" s="44"/>
      <c r="CL51" s="44"/>
      <c r="CM51" s="44"/>
      <c r="CN51" s="44"/>
    </row>
    <row r="52" spans="1:92" s="18" customFormat="1" ht="15.75" x14ac:dyDescent="0.25">
      <c r="A52" s="32"/>
      <c r="B52" s="32"/>
      <c r="C52" s="32"/>
      <c r="D52" s="32"/>
      <c r="E52" s="32"/>
      <c r="F52" s="58"/>
      <c r="G52" s="38"/>
      <c r="H52" s="38"/>
      <c r="I52" s="38"/>
      <c r="CK52" s="44"/>
      <c r="CL52" s="44"/>
      <c r="CM52" s="44"/>
      <c r="CN52" s="44"/>
    </row>
    <row r="53" spans="1:92" s="18" customFormat="1" ht="15.75" x14ac:dyDescent="0.25">
      <c r="A53" s="60" t="s">
        <v>109</v>
      </c>
      <c r="B53" s="32"/>
      <c r="C53" s="63">
        <f>SUM(C46:C50)</f>
        <v>386</v>
      </c>
      <c r="D53" s="32"/>
      <c r="E53" s="63">
        <f>SUM(E46:E50)</f>
        <v>348</v>
      </c>
      <c r="F53" s="58"/>
      <c r="G53" s="64">
        <f>SUM(G46:G50)</f>
        <v>396</v>
      </c>
      <c r="H53" s="38"/>
      <c r="I53" s="64">
        <f>MAX(I46:I50)</f>
        <v>330</v>
      </c>
      <c r="CK53" s="44"/>
      <c r="CL53" s="44"/>
      <c r="CM53" s="44"/>
      <c r="CN53" s="44"/>
    </row>
    <row r="54" spans="1:92" s="18" customFormat="1" ht="15.75" x14ac:dyDescent="0.25">
      <c r="A54" s="32"/>
      <c r="B54" s="32"/>
      <c r="C54" s="32"/>
      <c r="D54" s="32"/>
      <c r="E54" s="32"/>
      <c r="F54" s="58"/>
      <c r="G54" s="59"/>
      <c r="H54" s="38"/>
      <c r="I54" s="198"/>
      <c r="CK54" s="44"/>
      <c r="CL54" s="44"/>
      <c r="CM54" s="44"/>
      <c r="CN54" s="44"/>
    </row>
    <row r="55" spans="1:92" s="18" customFormat="1" ht="15.75" x14ac:dyDescent="0.25">
      <c r="A55" s="60" t="s">
        <v>287</v>
      </c>
      <c r="B55" s="32"/>
      <c r="C55" s="63">
        <f>C44+C53</f>
        <v>3641</v>
      </c>
      <c r="D55" s="32"/>
      <c r="E55" s="63">
        <f>E44+E53</f>
        <v>3509</v>
      </c>
      <c r="F55" s="58"/>
      <c r="G55" s="64">
        <f>G44+G53</f>
        <v>3258</v>
      </c>
      <c r="H55" s="38"/>
      <c r="I55" s="63">
        <f>MAX(I44,I53)</f>
        <v>487</v>
      </c>
      <c r="CK55" s="44"/>
      <c r="CL55" s="44"/>
      <c r="CM55" s="44"/>
      <c r="CN55" s="44"/>
    </row>
    <row r="56" spans="1:92" s="18" customFormat="1" x14ac:dyDescent="0.2">
      <c r="CK56" s="44"/>
      <c r="CL56" s="44"/>
      <c r="CM56" s="44"/>
      <c r="CN56" s="44"/>
    </row>
    <row r="57" spans="1:92" s="18" customFormat="1" x14ac:dyDescent="0.2">
      <c r="CK57" s="44"/>
      <c r="CL57" s="44"/>
      <c r="CM57" s="44"/>
      <c r="CN57" s="44"/>
    </row>
    <row r="58" spans="1:92" s="18" customFormat="1" x14ac:dyDescent="0.2">
      <c r="CK58" s="44"/>
      <c r="CL58" s="44"/>
      <c r="CM58" s="44"/>
      <c r="CN58" s="44"/>
    </row>
    <row r="59" spans="1:92" s="18" customFormat="1" x14ac:dyDescent="0.2">
      <c r="CK59" s="44"/>
      <c r="CL59" s="44"/>
      <c r="CM59" s="44"/>
      <c r="CN59" s="44"/>
    </row>
    <row r="60" spans="1:92" s="18" customFormat="1" x14ac:dyDescent="0.2">
      <c r="CK60" s="44"/>
      <c r="CL60" s="44"/>
      <c r="CM60" s="44"/>
      <c r="CN60" s="44"/>
    </row>
    <row r="61" spans="1:92" s="18" customFormat="1" x14ac:dyDescent="0.2">
      <c r="CK61" s="44"/>
      <c r="CL61" s="44"/>
      <c r="CM61" s="44"/>
      <c r="CN61" s="44"/>
    </row>
    <row r="62" spans="1:92" s="18" customFormat="1" x14ac:dyDescent="0.2">
      <c r="CK62" s="44"/>
      <c r="CL62" s="44"/>
      <c r="CM62" s="44"/>
      <c r="CN62" s="44"/>
    </row>
    <row r="63" spans="1:92" s="18" customFormat="1" x14ac:dyDescent="0.2">
      <c r="CK63" s="44"/>
      <c r="CL63" s="44"/>
      <c r="CM63" s="44"/>
      <c r="CN63" s="44"/>
    </row>
    <row r="64" spans="1:92" s="18" customFormat="1" x14ac:dyDescent="0.2">
      <c r="CK64" s="44"/>
      <c r="CL64" s="44"/>
      <c r="CM64" s="44"/>
      <c r="CN64" s="44"/>
    </row>
    <row r="65" spans="89:92" s="18" customFormat="1" x14ac:dyDescent="0.2">
      <c r="CK65" s="44"/>
      <c r="CL65" s="44"/>
      <c r="CM65" s="44"/>
      <c r="CN65" s="44"/>
    </row>
    <row r="66" spans="89:92" s="18" customFormat="1" x14ac:dyDescent="0.2">
      <c r="CK66" s="44"/>
      <c r="CL66" s="44"/>
      <c r="CM66" s="44"/>
      <c r="CN66" s="44"/>
    </row>
    <row r="67" spans="89:92" s="18" customFormat="1" x14ac:dyDescent="0.2">
      <c r="CK67" s="44"/>
      <c r="CL67" s="44"/>
      <c r="CM67" s="44"/>
      <c r="CN67" s="44"/>
    </row>
    <row r="68" spans="89:92" s="18" customFormat="1" x14ac:dyDescent="0.2">
      <c r="CK68" s="44"/>
      <c r="CL68" s="44"/>
      <c r="CM68" s="44"/>
      <c r="CN68" s="44"/>
    </row>
    <row r="69" spans="89:92" s="18" customFormat="1" x14ac:dyDescent="0.2">
      <c r="CK69" s="44"/>
      <c r="CL69" s="44"/>
      <c r="CM69" s="44"/>
      <c r="CN69" s="44"/>
    </row>
    <row r="70" spans="89:92" s="18" customFormat="1" x14ac:dyDescent="0.2">
      <c r="CK70" s="44"/>
      <c r="CL70" s="44"/>
      <c r="CM70" s="44"/>
      <c r="CN70" s="44"/>
    </row>
    <row r="71" spans="89:92" s="18" customFormat="1" x14ac:dyDescent="0.2">
      <c r="CK71" s="44"/>
      <c r="CL71" s="44"/>
      <c r="CM71" s="44"/>
      <c r="CN71" s="44"/>
    </row>
    <row r="72" spans="89:92" s="18" customFormat="1" x14ac:dyDescent="0.2">
      <c r="CK72" s="44"/>
      <c r="CL72" s="44"/>
      <c r="CM72" s="44"/>
      <c r="CN72" s="44"/>
    </row>
    <row r="73" spans="89:92" s="18" customFormat="1" x14ac:dyDescent="0.2">
      <c r="CK73" s="44"/>
      <c r="CL73" s="44"/>
      <c r="CM73" s="44"/>
      <c r="CN73" s="44"/>
    </row>
    <row r="74" spans="89:92" s="18" customFormat="1" x14ac:dyDescent="0.2">
      <c r="CK74" s="44"/>
      <c r="CL74" s="44"/>
      <c r="CM74" s="44"/>
      <c r="CN74" s="44"/>
    </row>
    <row r="75" spans="89:92" s="18" customFormat="1" x14ac:dyDescent="0.2">
      <c r="CK75" s="44"/>
      <c r="CL75" s="44"/>
      <c r="CM75" s="44"/>
      <c r="CN75" s="44"/>
    </row>
    <row r="76" spans="89:92" s="18" customFormat="1" x14ac:dyDescent="0.2">
      <c r="CK76" s="44"/>
      <c r="CL76" s="44"/>
      <c r="CM76" s="44"/>
      <c r="CN76" s="44"/>
    </row>
    <row r="77" spans="89:92" s="18" customFormat="1" x14ac:dyDescent="0.2">
      <c r="CK77" s="44"/>
      <c r="CL77" s="44"/>
      <c r="CM77" s="44"/>
      <c r="CN77" s="44"/>
    </row>
    <row r="78" spans="89:92" s="18" customFormat="1" x14ac:dyDescent="0.2">
      <c r="CK78" s="44"/>
      <c r="CL78" s="44"/>
      <c r="CM78" s="44"/>
      <c r="CN78" s="44"/>
    </row>
    <row r="79" spans="89:92" s="18" customFormat="1" x14ac:dyDescent="0.2">
      <c r="CK79" s="44"/>
      <c r="CL79" s="44"/>
      <c r="CM79" s="44"/>
      <c r="CN79" s="44"/>
    </row>
    <row r="80" spans="89:92" s="18" customFormat="1" x14ac:dyDescent="0.2">
      <c r="CK80" s="44"/>
      <c r="CL80" s="44"/>
      <c r="CM80" s="44"/>
      <c r="CN80" s="44"/>
    </row>
    <row r="81" spans="89:92" s="18" customFormat="1" x14ac:dyDescent="0.2">
      <c r="CK81" s="44"/>
      <c r="CL81" s="44"/>
      <c r="CM81" s="44"/>
      <c r="CN81" s="44"/>
    </row>
    <row r="82" spans="89:92" s="18" customFormat="1" x14ac:dyDescent="0.2">
      <c r="CK82" s="44"/>
      <c r="CL82" s="44"/>
      <c r="CM82" s="44"/>
      <c r="CN82" s="44"/>
    </row>
    <row r="83" spans="89:92" s="18" customFormat="1" x14ac:dyDescent="0.2">
      <c r="CK83" s="44"/>
      <c r="CL83" s="44"/>
      <c r="CM83" s="44"/>
      <c r="CN83" s="44"/>
    </row>
    <row r="84" spans="89:92" s="18" customFormat="1" x14ac:dyDescent="0.2">
      <c r="CK84" s="44"/>
      <c r="CL84" s="44"/>
      <c r="CM84" s="44"/>
      <c r="CN84" s="44"/>
    </row>
    <row r="85" spans="89:92" s="18" customFormat="1" x14ac:dyDescent="0.2">
      <c r="CK85" s="44"/>
      <c r="CL85" s="44"/>
      <c r="CM85" s="44"/>
      <c r="CN85" s="44"/>
    </row>
    <row r="86" spans="89:92" s="18" customFormat="1" x14ac:dyDescent="0.2">
      <c r="CK86" s="44"/>
      <c r="CL86" s="44"/>
      <c r="CM86" s="44"/>
      <c r="CN86" s="44"/>
    </row>
    <row r="87" spans="89:92" s="18" customFormat="1" x14ac:dyDescent="0.2">
      <c r="CK87" s="44"/>
      <c r="CL87" s="44"/>
      <c r="CM87" s="44"/>
      <c r="CN87" s="44"/>
    </row>
    <row r="88" spans="89:92" s="18" customFormat="1" x14ac:dyDescent="0.2">
      <c r="CK88" s="44"/>
      <c r="CL88" s="44"/>
      <c r="CM88" s="44"/>
      <c r="CN88" s="44"/>
    </row>
    <row r="89" spans="89:92" s="18" customFormat="1" x14ac:dyDescent="0.2">
      <c r="CK89" s="44"/>
      <c r="CL89" s="44"/>
      <c r="CM89" s="44"/>
      <c r="CN89" s="44"/>
    </row>
    <row r="90" spans="89:92" s="18" customFormat="1" x14ac:dyDescent="0.2">
      <c r="CK90" s="44"/>
      <c r="CL90" s="44"/>
      <c r="CM90" s="44"/>
      <c r="CN90" s="44"/>
    </row>
    <row r="91" spans="89:92" s="18" customFormat="1" x14ac:dyDescent="0.2">
      <c r="CK91" s="44"/>
      <c r="CL91" s="44"/>
      <c r="CM91" s="44"/>
      <c r="CN91" s="44"/>
    </row>
    <row r="92" spans="89:92" s="18" customFormat="1" x14ac:dyDescent="0.2">
      <c r="CK92" s="44"/>
      <c r="CL92" s="44"/>
      <c r="CM92" s="44"/>
      <c r="CN92" s="44"/>
    </row>
    <row r="93" spans="89:92" s="18" customFormat="1" x14ac:dyDescent="0.2">
      <c r="CK93" s="44"/>
      <c r="CL93" s="44"/>
      <c r="CM93" s="44"/>
      <c r="CN93" s="44"/>
    </row>
    <row r="94" spans="89:92" s="18" customFormat="1" x14ac:dyDescent="0.2">
      <c r="CK94" s="44"/>
      <c r="CL94" s="44"/>
      <c r="CM94" s="44"/>
      <c r="CN94" s="44"/>
    </row>
    <row r="95" spans="89:92" s="18" customFormat="1" x14ac:dyDescent="0.2">
      <c r="CK95" s="44"/>
      <c r="CL95" s="44"/>
      <c r="CM95" s="44"/>
      <c r="CN95" s="44"/>
    </row>
    <row r="96" spans="89:92" s="18" customFormat="1" x14ac:dyDescent="0.2">
      <c r="CK96" s="44"/>
      <c r="CL96" s="44"/>
      <c r="CM96" s="44"/>
      <c r="CN96" s="44"/>
    </row>
    <row r="97" spans="1:92" s="18" customFormat="1" x14ac:dyDescent="0.2">
      <c r="CK97" s="44"/>
      <c r="CL97" s="44"/>
      <c r="CM97" s="44"/>
      <c r="CN97" s="44"/>
    </row>
    <row r="98" spans="1:92" s="18" customFormat="1" x14ac:dyDescent="0.2">
      <c r="CK98" s="44"/>
      <c r="CL98" s="44"/>
      <c r="CM98" s="44"/>
      <c r="CN98" s="44"/>
    </row>
    <row r="99" spans="1:92" s="18" customFormat="1" x14ac:dyDescent="0.2">
      <c r="CK99" s="44"/>
      <c r="CL99" s="44"/>
      <c r="CM99" s="44"/>
      <c r="CN99" s="44"/>
    </row>
    <row r="100" spans="1:92" s="18" customFormat="1" x14ac:dyDescent="0.2">
      <c r="CK100" s="44"/>
      <c r="CL100" s="44"/>
      <c r="CM100" s="44"/>
      <c r="CN100" s="44"/>
    </row>
    <row r="101" spans="1:92" s="18" customFormat="1" x14ac:dyDescent="0.2">
      <c r="CK101" s="44"/>
      <c r="CL101" s="44"/>
      <c r="CM101" s="44"/>
      <c r="CN101" s="44"/>
    </row>
    <row r="102" spans="1:92" s="18" customFormat="1" x14ac:dyDescent="0.2">
      <c r="CK102" s="44"/>
      <c r="CL102" s="44"/>
      <c r="CM102" s="44"/>
      <c r="CN102" s="44"/>
    </row>
    <row r="103" spans="1:92" s="18" customFormat="1" x14ac:dyDescent="0.2">
      <c r="CK103" s="44"/>
      <c r="CL103" s="44"/>
      <c r="CM103" s="44"/>
      <c r="CN103" s="44"/>
    </row>
    <row r="104" spans="1:92" s="18" customFormat="1" x14ac:dyDescent="0.2">
      <c r="CK104" s="44"/>
      <c r="CL104" s="44"/>
      <c r="CM104" s="44"/>
      <c r="CN104" s="44"/>
    </row>
    <row r="105" spans="1:92" s="18" customFormat="1" x14ac:dyDescent="0.2">
      <c r="CK105" s="44"/>
      <c r="CL105" s="44"/>
      <c r="CM105" s="44"/>
      <c r="CN105" s="44"/>
    </row>
    <row r="106" spans="1:92" s="18" customFormat="1" x14ac:dyDescent="0.2">
      <c r="CK106" s="44"/>
      <c r="CL106" s="44"/>
      <c r="CM106" s="44"/>
      <c r="CN106" s="44"/>
    </row>
    <row r="107" spans="1:92" s="18" customFormat="1" x14ac:dyDescent="0.2">
      <c r="CK107" s="44"/>
      <c r="CL107" s="44"/>
      <c r="CM107" s="44"/>
      <c r="CN107" s="44"/>
    </row>
    <row r="108" spans="1:92" s="18" customFormat="1" x14ac:dyDescent="0.2">
      <c r="A108" s="44"/>
      <c r="B108" s="44"/>
      <c r="C108" s="44"/>
      <c r="D108" s="44"/>
      <c r="E108" s="44"/>
      <c r="F108" s="44"/>
      <c r="G108" s="44"/>
      <c r="CK108" s="44"/>
      <c r="CL108" s="44"/>
      <c r="CM108" s="44"/>
      <c r="CN108" s="44"/>
    </row>
    <row r="109" spans="1:92" s="18" customFormat="1" x14ac:dyDescent="0.2">
      <c r="A109" s="44"/>
      <c r="B109" s="44"/>
      <c r="C109" s="44"/>
      <c r="D109" s="44"/>
      <c r="E109" s="44"/>
      <c r="F109" s="44"/>
      <c r="G109" s="44"/>
      <c r="CK109" s="44"/>
      <c r="CL109" s="44"/>
      <c r="CM109" s="44"/>
      <c r="CN109" s="44"/>
    </row>
  </sheetData>
  <mergeCells count="4">
    <mergeCell ref="A1:I1"/>
    <mergeCell ref="A2:I2"/>
    <mergeCell ref="A4:I4"/>
    <mergeCell ref="A31:I31"/>
  </mergeCells>
  <pageMargins left="0.7" right="0.7" top="0.75" bottom="0.75" header="0.3" footer="0.3"/>
  <pageSetup orientation="portrait" vertic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L59"/>
  <sheetViews>
    <sheetView zoomScale="80" zoomScaleNormal="80" workbookViewId="0">
      <selection activeCell="G21" sqref="G21"/>
    </sheetView>
  </sheetViews>
  <sheetFormatPr defaultColWidth="10.42578125" defaultRowHeight="14.25" x14ac:dyDescent="0.2"/>
  <cols>
    <col min="1" max="1" width="32.5703125" style="44" customWidth="1"/>
    <col min="2" max="2" width="18.5703125" style="44" customWidth="1"/>
    <col min="3" max="3" width="4" style="44" customWidth="1"/>
    <col min="4" max="4" width="19.85546875" style="44" customWidth="1"/>
    <col min="5" max="5" width="4.5703125" style="44" customWidth="1"/>
    <col min="6" max="6" width="17.140625" style="18" customWidth="1"/>
    <col min="7" max="7" width="18.5703125" style="18" customWidth="1"/>
    <col min="8" max="8" width="15.42578125" style="18" customWidth="1"/>
    <col min="9" max="9" width="12.42578125" style="18" customWidth="1"/>
    <col min="10" max="11" width="10.42578125" style="18"/>
    <col min="12" max="12" width="10.42578125" style="18" customWidth="1"/>
    <col min="13" max="86" width="10.42578125" style="18"/>
    <col min="87" max="16384" width="10.42578125" style="44"/>
  </cols>
  <sheetData>
    <row r="1" spans="1:90" s="7" customFormat="1" ht="51" customHeight="1" x14ac:dyDescent="0.25">
      <c r="A1" s="265" t="s">
        <v>65</v>
      </c>
      <c r="B1" s="265"/>
      <c r="C1" s="265"/>
      <c r="D1" s="265"/>
      <c r="E1" s="265"/>
      <c r="F1" s="265"/>
      <c r="G1" s="265"/>
      <c r="H1" s="48"/>
      <c r="I1" s="19"/>
      <c r="J1" s="4"/>
      <c r="K1" s="5"/>
      <c r="L1" s="6"/>
      <c r="M1" s="6"/>
      <c r="N1" s="6"/>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row>
    <row r="2" spans="1:90" s="1" customFormat="1" ht="19.5" customHeight="1" x14ac:dyDescent="0.2">
      <c r="A2" s="298" t="s">
        <v>42</v>
      </c>
      <c r="B2" s="272"/>
      <c r="C2" s="272"/>
      <c r="D2" s="272"/>
      <c r="E2" s="272"/>
      <c r="F2" s="272"/>
      <c r="G2" s="273"/>
      <c r="H2" s="50"/>
      <c r="I2" s="27"/>
      <c r="J2" s="28"/>
      <c r="K2" s="28"/>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row>
    <row r="3" spans="1:90" ht="15.75" x14ac:dyDescent="0.25">
      <c r="A3" s="38"/>
      <c r="B3" s="38"/>
      <c r="C3" s="38"/>
      <c r="D3" s="38"/>
      <c r="E3" s="38"/>
    </row>
    <row r="4" spans="1:90" ht="15.75" x14ac:dyDescent="0.25">
      <c r="A4" s="38" t="s">
        <v>122</v>
      </c>
      <c r="B4" s="38"/>
      <c r="C4" s="38"/>
      <c r="E4" s="79"/>
      <c r="F4" s="75"/>
    </row>
    <row r="5" spans="1:90" ht="15.75" x14ac:dyDescent="0.25">
      <c r="A5" s="38" t="s">
        <v>123</v>
      </c>
      <c r="B5" s="38" t="s">
        <v>124</v>
      </c>
      <c r="C5" s="38"/>
      <c r="D5" s="18"/>
      <c r="E5" s="79"/>
      <c r="F5" s="75"/>
    </row>
    <row r="6" spans="1:90" ht="15.75" x14ac:dyDescent="0.25">
      <c r="A6" s="38"/>
      <c r="B6" s="38"/>
      <c r="C6" s="38"/>
      <c r="E6" s="79"/>
      <c r="F6" s="75"/>
    </row>
    <row r="7" spans="1:90" ht="15.75" x14ac:dyDescent="0.25">
      <c r="A7" s="38" t="s">
        <v>125</v>
      </c>
      <c r="B7" s="38"/>
      <c r="C7" s="16"/>
      <c r="D7" s="16"/>
      <c r="E7" s="16"/>
      <c r="F7" s="44"/>
    </row>
    <row r="8" spans="1:90" ht="15.75" x14ac:dyDescent="0.25">
      <c r="A8" s="307"/>
      <c r="B8" s="308"/>
      <c r="C8" s="38"/>
      <c r="D8" s="38"/>
      <c r="E8" s="38"/>
    </row>
    <row r="9" spans="1:90" ht="15.75" x14ac:dyDescent="0.25">
      <c r="A9" s="38"/>
      <c r="B9" s="38"/>
      <c r="C9" s="38"/>
      <c r="D9" s="38"/>
      <c r="E9" s="38"/>
    </row>
    <row r="10" spans="1:90" ht="15.75" x14ac:dyDescent="0.25">
      <c r="A10" s="38" t="s">
        <v>130</v>
      </c>
      <c r="B10" s="38"/>
      <c r="C10" s="38"/>
      <c r="D10" s="38"/>
      <c r="E10" s="38"/>
    </row>
    <row r="11" spans="1:90" ht="15.75" x14ac:dyDescent="0.25">
      <c r="A11" s="76"/>
      <c r="B11" s="45"/>
      <c r="C11" s="45"/>
      <c r="D11" s="45"/>
      <c r="E11" s="38"/>
    </row>
    <row r="12" spans="1:90" ht="31.5" x14ac:dyDescent="0.25">
      <c r="A12" s="76"/>
      <c r="B12" s="77" t="s">
        <v>275</v>
      </c>
      <c r="C12" s="77"/>
      <c r="D12" s="77" t="s">
        <v>129</v>
      </c>
      <c r="E12" s="38"/>
      <c r="F12" s="77" t="s">
        <v>239</v>
      </c>
    </row>
    <row r="13" spans="1:90" ht="15.75" x14ac:dyDescent="0.25">
      <c r="A13" s="78" t="s">
        <v>18</v>
      </c>
      <c r="B13" s="190">
        <v>2E-3</v>
      </c>
      <c r="C13" s="189"/>
      <c r="D13" s="190">
        <v>2E-3</v>
      </c>
      <c r="E13" s="189"/>
      <c r="F13" s="191" t="s">
        <v>320</v>
      </c>
    </row>
    <row r="14" spans="1:90" ht="15.75" x14ac:dyDescent="0.25">
      <c r="A14" s="78" t="s">
        <v>107</v>
      </c>
      <c r="B14" s="190">
        <v>8.9999999999999993E-3</v>
      </c>
      <c r="C14" s="189"/>
      <c r="D14" s="190">
        <v>8.9999999999999993E-3</v>
      </c>
      <c r="E14" s="189"/>
      <c r="F14" s="191" t="s">
        <v>320</v>
      </c>
    </row>
    <row r="15" spans="1:90" ht="15.75" x14ac:dyDescent="0.25">
      <c r="A15" s="78" t="s">
        <v>19</v>
      </c>
      <c r="B15" s="190" t="s">
        <v>299</v>
      </c>
      <c r="C15" s="189"/>
      <c r="D15" s="190" t="s">
        <v>299</v>
      </c>
      <c r="E15" s="189"/>
      <c r="F15" s="191" t="s">
        <v>299</v>
      </c>
    </row>
    <row r="16" spans="1:90" ht="15.75" x14ac:dyDescent="0.25">
      <c r="A16" s="78" t="s">
        <v>128</v>
      </c>
      <c r="B16" s="190">
        <v>0</v>
      </c>
      <c r="C16" s="189"/>
      <c r="D16" s="190">
        <v>0</v>
      </c>
      <c r="E16" s="189"/>
      <c r="F16" s="191" t="s">
        <v>320</v>
      </c>
    </row>
    <row r="17" spans="1:7" ht="15.75" x14ac:dyDescent="0.25">
      <c r="A17" s="78" t="s">
        <v>34</v>
      </c>
      <c r="B17" s="190">
        <v>0</v>
      </c>
      <c r="C17" s="189"/>
      <c r="D17" s="190">
        <v>0</v>
      </c>
      <c r="E17" s="189"/>
      <c r="F17" s="191" t="s">
        <v>320</v>
      </c>
    </row>
    <row r="18" spans="1:7" ht="15.75" x14ac:dyDescent="0.25">
      <c r="A18" s="78" t="s">
        <v>21</v>
      </c>
      <c r="B18" s="190">
        <v>2.4E-2</v>
      </c>
      <c r="C18" s="189"/>
      <c r="D18" s="190">
        <v>2.4E-2</v>
      </c>
      <c r="E18" s="189"/>
      <c r="F18" s="191" t="s">
        <v>320</v>
      </c>
    </row>
    <row r="19" spans="1:7" ht="15.75" x14ac:dyDescent="0.25">
      <c r="A19" s="78" t="s">
        <v>22</v>
      </c>
      <c r="B19" s="190">
        <v>2.5000000000000001E-2</v>
      </c>
      <c r="C19" s="189"/>
      <c r="D19" s="190">
        <v>2.5000000000000001E-2</v>
      </c>
      <c r="E19" s="189"/>
      <c r="F19" s="191" t="s">
        <v>320</v>
      </c>
    </row>
    <row r="20" spans="1:7" ht="15.75" x14ac:dyDescent="0.25">
      <c r="A20" s="78" t="s">
        <v>23</v>
      </c>
      <c r="B20" s="190">
        <v>0</v>
      </c>
      <c r="C20" s="189"/>
      <c r="D20" s="190">
        <v>0</v>
      </c>
      <c r="E20" s="189"/>
      <c r="F20" s="191" t="s">
        <v>320</v>
      </c>
    </row>
    <row r="21" spans="1:7" ht="15.75" x14ac:dyDescent="0.25">
      <c r="A21" s="78" t="s">
        <v>24</v>
      </c>
      <c r="B21" s="190" t="s">
        <v>299</v>
      </c>
      <c r="C21" s="189"/>
      <c r="D21" s="190" t="s">
        <v>299</v>
      </c>
      <c r="E21" s="189"/>
      <c r="F21" s="191" t="s">
        <v>299</v>
      </c>
    </row>
    <row r="22" spans="1:7" ht="15.75" x14ac:dyDescent="0.25">
      <c r="A22" s="78" t="s">
        <v>105</v>
      </c>
      <c r="B22" s="190">
        <v>0</v>
      </c>
      <c r="C22" s="189"/>
      <c r="D22" s="190">
        <v>0</v>
      </c>
      <c r="E22" s="189"/>
      <c r="F22" s="191" t="s">
        <v>320</v>
      </c>
    </row>
    <row r="23" spans="1:7" x14ac:dyDescent="0.2">
      <c r="A23" s="18"/>
      <c r="B23" s="18"/>
      <c r="C23" s="18"/>
      <c r="D23" s="18"/>
      <c r="E23" s="18"/>
    </row>
    <row r="24" spans="1:7" x14ac:dyDescent="0.2">
      <c r="A24" s="18"/>
      <c r="B24" s="18"/>
      <c r="C24" s="18"/>
      <c r="D24" s="18"/>
      <c r="E24" s="18"/>
    </row>
    <row r="25" spans="1:7" ht="15.75" customHeight="1" x14ac:dyDescent="0.2">
      <c r="A25" s="321" t="s">
        <v>240</v>
      </c>
      <c r="B25" s="321"/>
      <c r="C25" s="321"/>
      <c r="D25" s="321"/>
      <c r="E25" s="322" t="s">
        <v>302</v>
      </c>
      <c r="F25" s="322"/>
      <c r="G25" s="322"/>
    </row>
    <row r="26" spans="1:7" ht="15.75" x14ac:dyDescent="0.2">
      <c r="A26" s="321" t="s">
        <v>241</v>
      </c>
      <c r="B26" s="321"/>
      <c r="C26" s="321"/>
      <c r="D26" s="321"/>
      <c r="E26" s="322" t="s">
        <v>319</v>
      </c>
      <c r="F26" s="322"/>
      <c r="G26" s="322"/>
    </row>
    <row r="27" spans="1:7" x14ac:dyDescent="0.2">
      <c r="A27" s="18"/>
      <c r="B27" s="18"/>
      <c r="C27" s="18"/>
      <c r="D27" s="18"/>
      <c r="E27" s="18"/>
    </row>
    <row r="28" spans="1:7" ht="15.75" x14ac:dyDescent="0.25">
      <c r="A28" s="38" t="s">
        <v>131</v>
      </c>
      <c r="B28" s="18"/>
      <c r="C28" s="18"/>
      <c r="D28" s="18"/>
      <c r="E28" s="18"/>
    </row>
    <row r="29" spans="1:7" x14ac:dyDescent="0.2">
      <c r="A29" s="312"/>
      <c r="B29" s="313"/>
      <c r="C29" s="313"/>
      <c r="D29" s="313"/>
      <c r="E29" s="313"/>
      <c r="F29" s="313"/>
      <c r="G29" s="314"/>
    </row>
    <row r="30" spans="1:7" x14ac:dyDescent="0.2">
      <c r="A30" s="315"/>
      <c r="B30" s="316"/>
      <c r="C30" s="316"/>
      <c r="D30" s="316"/>
      <c r="E30" s="316"/>
      <c r="F30" s="316"/>
      <c r="G30" s="317"/>
    </row>
    <row r="31" spans="1:7" x14ac:dyDescent="0.2">
      <c r="A31" s="315"/>
      <c r="B31" s="316"/>
      <c r="C31" s="316"/>
      <c r="D31" s="316"/>
      <c r="E31" s="316"/>
      <c r="F31" s="316"/>
      <c r="G31" s="317"/>
    </row>
    <row r="32" spans="1:7" x14ac:dyDescent="0.2">
      <c r="A32" s="315"/>
      <c r="B32" s="316"/>
      <c r="C32" s="316"/>
      <c r="D32" s="316"/>
      <c r="E32" s="316"/>
      <c r="F32" s="316"/>
      <c r="G32" s="317"/>
    </row>
    <row r="33" spans="1:7" x14ac:dyDescent="0.2">
      <c r="A33" s="315"/>
      <c r="B33" s="316"/>
      <c r="C33" s="316"/>
      <c r="D33" s="316"/>
      <c r="E33" s="316"/>
      <c r="F33" s="316"/>
      <c r="G33" s="317"/>
    </row>
    <row r="34" spans="1:7" x14ac:dyDescent="0.2">
      <c r="A34" s="315"/>
      <c r="B34" s="316"/>
      <c r="C34" s="316"/>
      <c r="D34" s="316"/>
      <c r="E34" s="316"/>
      <c r="F34" s="316"/>
      <c r="G34" s="317"/>
    </row>
    <row r="35" spans="1:7" x14ac:dyDescent="0.2">
      <c r="A35" s="318"/>
      <c r="B35" s="319"/>
      <c r="C35" s="319"/>
      <c r="D35" s="319"/>
      <c r="E35" s="319"/>
      <c r="F35" s="319"/>
      <c r="G35" s="320"/>
    </row>
    <row r="36" spans="1:7" x14ac:dyDescent="0.2">
      <c r="A36" s="18"/>
      <c r="B36" s="18"/>
      <c r="C36" s="18"/>
      <c r="D36" s="18"/>
      <c r="E36" s="18"/>
    </row>
    <row r="37" spans="1:7" x14ac:dyDescent="0.2">
      <c r="A37" s="18"/>
      <c r="B37" s="18"/>
      <c r="C37" s="18"/>
      <c r="D37" s="18"/>
      <c r="E37" s="18"/>
    </row>
    <row r="38" spans="1:7" x14ac:dyDescent="0.2">
      <c r="A38" s="18"/>
      <c r="B38" s="18"/>
      <c r="C38" s="18"/>
      <c r="D38" s="18"/>
      <c r="E38" s="18"/>
    </row>
    <row r="39" spans="1:7" x14ac:dyDescent="0.2">
      <c r="A39" s="18"/>
      <c r="B39" s="18"/>
      <c r="C39" s="18"/>
      <c r="D39" s="18"/>
      <c r="E39" s="18"/>
    </row>
    <row r="40" spans="1:7" x14ac:dyDescent="0.2">
      <c r="A40" s="18"/>
      <c r="B40" s="18"/>
      <c r="C40" s="18"/>
      <c r="D40" s="18"/>
      <c r="E40" s="18"/>
    </row>
    <row r="41" spans="1:7" x14ac:dyDescent="0.2">
      <c r="A41" s="18"/>
      <c r="B41" s="18"/>
      <c r="C41" s="18"/>
      <c r="D41" s="18"/>
      <c r="E41" s="18"/>
    </row>
    <row r="42" spans="1:7" x14ac:dyDescent="0.2">
      <c r="A42" s="18"/>
      <c r="B42" s="18"/>
      <c r="C42" s="18"/>
      <c r="D42" s="18"/>
      <c r="E42" s="18"/>
    </row>
    <row r="43" spans="1:7" x14ac:dyDescent="0.2">
      <c r="A43" s="18"/>
      <c r="B43" s="18"/>
      <c r="C43" s="18"/>
      <c r="D43" s="18"/>
      <c r="E43" s="18"/>
    </row>
    <row r="44" spans="1:7" x14ac:dyDescent="0.2">
      <c r="A44" s="18"/>
      <c r="B44" s="18"/>
      <c r="C44" s="18"/>
      <c r="D44" s="18"/>
      <c r="E44" s="18"/>
    </row>
    <row r="45" spans="1:7" x14ac:dyDescent="0.2">
      <c r="A45" s="18"/>
      <c r="B45" s="18"/>
      <c r="C45" s="18"/>
      <c r="D45" s="18"/>
      <c r="E45" s="18"/>
    </row>
    <row r="46" spans="1:7" x14ac:dyDescent="0.2">
      <c r="A46" s="18"/>
      <c r="B46" s="18"/>
      <c r="C46" s="18"/>
      <c r="D46" s="18"/>
      <c r="E46" s="18"/>
    </row>
    <row r="47" spans="1:7" x14ac:dyDescent="0.2">
      <c r="A47" s="18"/>
      <c r="B47" s="18"/>
      <c r="C47" s="18"/>
      <c r="D47" s="18"/>
      <c r="E47" s="18"/>
    </row>
    <row r="48" spans="1:7" x14ac:dyDescent="0.2">
      <c r="A48" s="18"/>
      <c r="B48" s="18"/>
      <c r="C48" s="18"/>
      <c r="D48" s="18"/>
      <c r="E48" s="18"/>
    </row>
    <row r="49" spans="1:5" x14ac:dyDescent="0.2">
      <c r="A49" s="18"/>
      <c r="B49" s="18"/>
      <c r="C49" s="18"/>
      <c r="D49" s="18"/>
      <c r="E49" s="18"/>
    </row>
    <row r="50" spans="1:5" x14ac:dyDescent="0.2">
      <c r="A50" s="18"/>
      <c r="B50" s="18"/>
      <c r="C50" s="18"/>
      <c r="D50" s="18"/>
      <c r="E50" s="18"/>
    </row>
    <row r="51" spans="1:5" x14ac:dyDescent="0.2">
      <c r="A51" s="18"/>
      <c r="B51" s="18"/>
      <c r="C51" s="18"/>
      <c r="D51" s="18"/>
      <c r="E51" s="18"/>
    </row>
    <row r="52" spans="1:5" x14ac:dyDescent="0.2">
      <c r="A52" s="18"/>
      <c r="B52" s="18"/>
      <c r="C52" s="18"/>
      <c r="D52" s="18"/>
      <c r="E52" s="18"/>
    </row>
    <row r="53" spans="1:5" x14ac:dyDescent="0.2">
      <c r="A53" s="18"/>
      <c r="B53" s="18"/>
      <c r="C53" s="18"/>
      <c r="D53" s="18"/>
      <c r="E53" s="18"/>
    </row>
    <row r="54" spans="1:5" x14ac:dyDescent="0.2">
      <c r="A54" s="18"/>
      <c r="B54" s="18"/>
      <c r="C54" s="18"/>
      <c r="D54" s="18"/>
      <c r="E54" s="18"/>
    </row>
    <row r="55" spans="1:5" x14ac:dyDescent="0.2">
      <c r="A55" s="18"/>
      <c r="B55" s="18"/>
      <c r="C55" s="18"/>
      <c r="D55" s="18"/>
      <c r="E55" s="18"/>
    </row>
    <row r="56" spans="1:5" x14ac:dyDescent="0.2">
      <c r="A56" s="18"/>
      <c r="B56" s="18"/>
      <c r="C56" s="18"/>
      <c r="D56" s="18"/>
      <c r="E56" s="18"/>
    </row>
    <row r="57" spans="1:5" x14ac:dyDescent="0.2">
      <c r="A57" s="18"/>
      <c r="B57" s="18"/>
      <c r="C57" s="18"/>
      <c r="D57" s="18"/>
      <c r="E57" s="18"/>
    </row>
    <row r="58" spans="1:5" x14ac:dyDescent="0.2">
      <c r="A58" s="18"/>
      <c r="B58" s="18"/>
      <c r="C58" s="18"/>
      <c r="D58" s="18"/>
      <c r="E58" s="18"/>
    </row>
    <row r="59" spans="1:5" x14ac:dyDescent="0.2">
      <c r="A59" s="18"/>
      <c r="B59" s="18"/>
      <c r="C59" s="18"/>
      <c r="D59" s="18"/>
      <c r="E59" s="18"/>
    </row>
  </sheetData>
  <mergeCells count="8">
    <mergeCell ref="A29:G35"/>
    <mergeCell ref="A1:G1"/>
    <mergeCell ref="A2:G2"/>
    <mergeCell ref="A8:B8"/>
    <mergeCell ref="A25:D25"/>
    <mergeCell ref="A26:D26"/>
    <mergeCell ref="E26:G26"/>
    <mergeCell ref="E25:G25"/>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0</xdr:col>
                    <xdr:colOff>304800</xdr:colOff>
                    <xdr:row>3</xdr:row>
                    <xdr:rowOff>152400</xdr:rowOff>
                  </from>
                  <to>
                    <xdr:col>0</xdr:col>
                    <xdr:colOff>504825</xdr:colOff>
                    <xdr:row>5</xdr:row>
                    <xdr:rowOff>47625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xdr:col>
                    <xdr:colOff>276225</xdr:colOff>
                    <xdr:row>3</xdr:row>
                    <xdr:rowOff>142875</xdr:rowOff>
                  </from>
                  <to>
                    <xdr:col>1</xdr:col>
                    <xdr:colOff>485775</xdr:colOff>
                    <xdr:row>5</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67"/>
  <sheetViews>
    <sheetView zoomScaleNormal="100" workbookViewId="0">
      <selection activeCell="E46" sqref="E46"/>
    </sheetView>
  </sheetViews>
  <sheetFormatPr defaultRowHeight="15" x14ac:dyDescent="0.25"/>
  <cols>
    <col min="1" max="1" width="26.5703125" customWidth="1"/>
    <col min="2" max="2" width="6" customWidth="1"/>
    <col min="3" max="3" width="26.5703125" customWidth="1"/>
    <col min="4" max="4" width="6" customWidth="1"/>
    <col min="5" max="5" width="26.5703125" customWidth="1"/>
    <col min="6" max="6" width="6" customWidth="1"/>
    <col min="7" max="7" width="26.5703125" customWidth="1"/>
  </cols>
  <sheetData>
    <row r="1" spans="1:93" s="7" customFormat="1" ht="51" customHeight="1" x14ac:dyDescent="0.25">
      <c r="A1" s="265" t="s">
        <v>65</v>
      </c>
      <c r="B1" s="265"/>
      <c r="C1" s="265"/>
      <c r="D1" s="265"/>
      <c r="E1" s="265"/>
      <c r="F1" s="265"/>
      <c r="G1" s="265"/>
      <c r="H1" s="48"/>
      <c r="I1" s="19"/>
      <c r="J1" s="4"/>
      <c r="K1" s="5"/>
      <c r="L1" s="6"/>
      <c r="M1" s="6"/>
      <c r="N1" s="6"/>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row>
    <row r="2" spans="1:93" s="1" customFormat="1" ht="19.5" customHeight="1" x14ac:dyDescent="0.2">
      <c r="A2" s="298" t="s">
        <v>227</v>
      </c>
      <c r="B2" s="272"/>
      <c r="C2" s="272"/>
      <c r="D2" s="272"/>
      <c r="E2" s="272"/>
      <c r="F2" s="272"/>
      <c r="G2" s="273"/>
      <c r="H2" s="50"/>
      <c r="I2" s="27"/>
      <c r="J2" s="28"/>
      <c r="K2" s="28"/>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row>
    <row r="3" spans="1:93" ht="15.75" x14ac:dyDescent="0.25">
      <c r="A3" s="148"/>
      <c r="B3" s="148"/>
      <c r="C3" s="148"/>
      <c r="D3" s="148"/>
      <c r="E3" s="148"/>
      <c r="F3" s="148"/>
      <c r="G3" s="148"/>
      <c r="H3" s="72"/>
      <c r="I3" s="72"/>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row>
    <row r="4" spans="1:93" ht="15.75" x14ac:dyDescent="0.25">
      <c r="A4" s="309" t="s">
        <v>132</v>
      </c>
      <c r="B4" s="309"/>
      <c r="C4" s="309"/>
      <c r="D4" s="309"/>
      <c r="E4" s="309"/>
      <c r="F4" s="309"/>
      <c r="G4" s="309"/>
      <c r="H4" s="309"/>
      <c r="I4" s="309"/>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row>
    <row r="5" spans="1:93" ht="15.75" x14ac:dyDescent="0.25">
      <c r="A5" s="70"/>
      <c r="B5" s="70"/>
      <c r="C5" s="70"/>
      <c r="D5" s="70"/>
      <c r="E5" s="70"/>
      <c r="F5" s="70"/>
      <c r="G5" s="70"/>
      <c r="H5" s="72"/>
      <c r="I5" s="72"/>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row>
    <row r="6" spans="1:93" ht="15.75" x14ac:dyDescent="0.25">
      <c r="A6" s="38"/>
      <c r="B6" s="38"/>
      <c r="C6" s="73" t="s">
        <v>37</v>
      </c>
      <c r="D6" s="58"/>
      <c r="E6" s="73" t="s">
        <v>135</v>
      </c>
      <c r="F6" s="38"/>
      <c r="G6" s="38"/>
      <c r="H6" s="38"/>
      <c r="I6" s="38"/>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row>
    <row r="7" spans="1:93" ht="15.75" x14ac:dyDescent="0.25">
      <c r="A7" s="38" t="s">
        <v>262</v>
      </c>
      <c r="B7" s="38"/>
      <c r="C7" s="218">
        <v>0.16669999999999999</v>
      </c>
      <c r="D7" s="192"/>
      <c r="E7" s="195"/>
      <c r="F7" s="192"/>
      <c r="G7" s="192"/>
      <c r="H7" s="38"/>
      <c r="I7" s="38"/>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row>
    <row r="8" spans="1:93" ht="15.75" x14ac:dyDescent="0.25">
      <c r="A8" s="38" t="s">
        <v>134</v>
      </c>
      <c r="B8" s="38"/>
      <c r="C8" s="218">
        <v>1.4999999999999999E-2</v>
      </c>
      <c r="D8" s="192"/>
      <c r="E8" s="188">
        <v>125.13</v>
      </c>
      <c r="F8" s="192"/>
      <c r="G8" s="203" t="str">
        <f>"$"&amp;E8&amp;" fixed espenses include DRA and HL"</f>
        <v>$125.13 fixed espenses include DRA and HL</v>
      </c>
      <c r="H8" s="38"/>
      <c r="I8" s="38"/>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row>
    <row r="9" spans="1:93" ht="15.75" x14ac:dyDescent="0.25">
      <c r="A9" s="38" t="s">
        <v>136</v>
      </c>
      <c r="B9" s="38"/>
      <c r="C9" s="208">
        <f>SUM(C7:C8)</f>
        <v>0.18169999999999997</v>
      </c>
      <c r="D9" s="192"/>
      <c r="E9" s="195">
        <f>SUM(E7:E8)</f>
        <v>125.13</v>
      </c>
      <c r="F9" s="192"/>
      <c r="G9" s="192"/>
      <c r="H9" s="38"/>
      <c r="I9" s="38"/>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row>
    <row r="10" spans="1:93" ht="15.75" x14ac:dyDescent="0.25">
      <c r="A10" s="38"/>
      <c r="B10" s="38"/>
      <c r="C10" s="38"/>
      <c r="D10" s="38"/>
      <c r="E10" s="38"/>
      <c r="F10" s="38"/>
      <c r="G10" s="38"/>
      <c r="H10" s="38"/>
      <c r="I10" s="38"/>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row>
    <row r="11" spans="1:93" ht="15.75" x14ac:dyDescent="0.25">
      <c r="A11" s="38" t="s">
        <v>137</v>
      </c>
      <c r="B11" s="38"/>
      <c r="C11" s="38"/>
      <c r="D11" s="38"/>
      <c r="E11" s="38"/>
      <c r="F11" s="38"/>
      <c r="G11" s="38"/>
      <c r="H11" s="38"/>
      <c r="I11" s="38"/>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row>
    <row r="12" spans="1:93" ht="15.75" x14ac:dyDescent="0.25">
      <c r="A12" s="38"/>
      <c r="B12" s="38"/>
      <c r="C12" s="38"/>
      <c r="D12" s="38"/>
      <c r="E12" s="38"/>
      <c r="F12" s="38"/>
      <c r="G12" s="38"/>
      <c r="H12" s="38"/>
      <c r="I12" s="38"/>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row>
    <row r="13" spans="1:93" ht="15.75" x14ac:dyDescent="0.25">
      <c r="A13" s="59"/>
      <c r="B13" s="38"/>
      <c r="C13" s="73" t="s">
        <v>133</v>
      </c>
      <c r="D13" s="38"/>
      <c r="E13" s="38"/>
      <c r="F13" s="38"/>
      <c r="G13" s="38">
        <f>0.1817-0.015</f>
        <v>0.16670000000000001</v>
      </c>
      <c r="H13" s="38"/>
      <c r="I13" s="38"/>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row>
    <row r="14" spans="1:93" ht="15.75" x14ac:dyDescent="0.25">
      <c r="A14" s="324" t="s">
        <v>38</v>
      </c>
      <c r="B14" s="324"/>
      <c r="C14" s="219">
        <v>0.03</v>
      </c>
      <c r="D14" s="192"/>
      <c r="E14" s="192"/>
      <c r="F14" s="38"/>
      <c r="G14" s="38"/>
      <c r="H14" s="38"/>
      <c r="I14" s="38"/>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row>
    <row r="15" spans="1:93" ht="15.75" x14ac:dyDescent="0.25">
      <c r="A15" s="324" t="s">
        <v>39</v>
      </c>
      <c r="B15" s="324"/>
      <c r="C15" s="208" t="s">
        <v>299</v>
      </c>
      <c r="D15" s="192"/>
      <c r="E15" s="192"/>
      <c r="F15" s="38"/>
      <c r="G15" s="38"/>
      <c r="H15" s="38"/>
      <c r="I15" s="38"/>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row>
    <row r="16" spans="1:93" ht="15.75" x14ac:dyDescent="0.25">
      <c r="A16" s="324" t="s">
        <v>40</v>
      </c>
      <c r="B16" s="324"/>
      <c r="C16" s="218">
        <v>0.05</v>
      </c>
      <c r="D16" s="192"/>
      <c r="E16" s="192"/>
      <c r="F16" s="38"/>
      <c r="G16" s="38"/>
      <c r="H16" s="38"/>
      <c r="I16" s="38"/>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row>
    <row r="17" spans="1:93" ht="15.75" x14ac:dyDescent="0.25">
      <c r="A17" s="137" t="s">
        <v>263</v>
      </c>
      <c r="B17" s="38"/>
      <c r="C17" s="208">
        <f>C7-SUM(C14:C16)</f>
        <v>8.6699999999999985E-2</v>
      </c>
      <c r="D17" s="192"/>
      <c r="E17" s="203" t="s">
        <v>303</v>
      </c>
      <c r="F17" s="38"/>
      <c r="G17" s="38"/>
      <c r="H17" s="38"/>
      <c r="I17" s="38"/>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row>
    <row r="18" spans="1:93" ht="15.75" x14ac:dyDescent="0.25">
      <c r="A18" s="38" t="s">
        <v>41</v>
      </c>
      <c r="B18" s="38"/>
      <c r="C18" s="208">
        <f>SUM(C14:C17)</f>
        <v>0.16669999999999999</v>
      </c>
      <c r="D18" s="192"/>
      <c r="E18" s="192"/>
      <c r="F18" s="38"/>
      <c r="G18" s="38"/>
      <c r="H18" s="38"/>
      <c r="I18" s="38"/>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row>
    <row r="19" spans="1:93" ht="15.75" x14ac:dyDescent="0.25">
      <c r="A19" s="38"/>
      <c r="B19" s="38"/>
      <c r="C19" s="38"/>
      <c r="D19" s="38"/>
      <c r="E19" s="38"/>
      <c r="F19" s="38"/>
      <c r="G19" s="38"/>
      <c r="H19" s="38"/>
      <c r="I19" s="38"/>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row>
    <row r="20" spans="1:93" ht="15.75" x14ac:dyDescent="0.25">
      <c r="A20" s="324" t="s">
        <v>264</v>
      </c>
      <c r="B20" s="324"/>
      <c r="C20" s="324"/>
      <c r="D20" s="324"/>
      <c r="E20" s="324"/>
      <c r="F20" s="324"/>
      <c r="G20" s="324"/>
      <c r="H20" s="38"/>
      <c r="I20" s="38"/>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row>
    <row r="21" spans="1:93" ht="15.75" x14ac:dyDescent="0.25">
      <c r="A21" s="188">
        <v>23.99</v>
      </c>
      <c r="B21" s="38"/>
      <c r="C21" s="38"/>
      <c r="D21" s="38"/>
      <c r="E21" s="38"/>
      <c r="F21" s="38"/>
      <c r="G21" s="38"/>
      <c r="H21" s="38"/>
      <c r="I21" s="38"/>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row>
    <row r="22" spans="1:93" ht="15.75" x14ac:dyDescent="0.25">
      <c r="A22" s="38"/>
      <c r="B22" s="38"/>
      <c r="C22" s="38"/>
      <c r="D22" s="38"/>
      <c r="E22" s="38"/>
      <c r="F22" s="38"/>
      <c r="G22" s="38"/>
      <c r="H22" s="38"/>
      <c r="I22" s="38"/>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row>
    <row r="23" spans="1:93" ht="15.75" x14ac:dyDescent="0.25">
      <c r="A23" s="38" t="s">
        <v>265</v>
      </c>
      <c r="B23" s="38"/>
      <c r="C23" s="38"/>
      <c r="D23" s="38"/>
      <c r="E23" s="38"/>
      <c r="F23" s="38"/>
      <c r="G23" s="38"/>
      <c r="H23" s="38"/>
      <c r="I23" s="38"/>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row>
    <row r="24" spans="1:93" ht="15.75" x14ac:dyDescent="0.25">
      <c r="A24" s="220">
        <f>0.1-0.02%</f>
        <v>9.98E-2</v>
      </c>
      <c r="B24" s="38"/>
      <c r="C24" s="38"/>
      <c r="D24" s="38"/>
      <c r="E24" s="38"/>
      <c r="F24" s="38"/>
      <c r="G24" s="38"/>
      <c r="H24" s="38"/>
      <c r="I24" s="38"/>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row>
    <row r="25" spans="1:93" ht="15.75" x14ac:dyDescent="0.25">
      <c r="A25" s="38"/>
      <c r="B25" s="38"/>
      <c r="C25" s="38"/>
      <c r="D25" s="38"/>
      <c r="E25" s="38"/>
      <c r="F25" s="38"/>
      <c r="G25" s="38"/>
      <c r="H25" s="38"/>
      <c r="I25" s="38"/>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row>
    <row r="26" spans="1:93" ht="15.75" x14ac:dyDescent="0.25">
      <c r="A26" s="38" t="s">
        <v>266</v>
      </c>
      <c r="B26" s="38"/>
      <c r="C26" s="38"/>
      <c r="D26" s="38"/>
      <c r="E26" s="38"/>
      <c r="F26" s="38"/>
      <c r="G26" s="38"/>
      <c r="H26" s="38"/>
      <c r="I26" s="38"/>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row>
    <row r="27" spans="1:93" ht="15.75" x14ac:dyDescent="0.25">
      <c r="A27" s="264">
        <v>1.4999999999999999E-2</v>
      </c>
      <c r="B27" s="38"/>
      <c r="D27" s="38"/>
      <c r="E27" s="38"/>
      <c r="F27" s="38"/>
      <c r="G27" s="38"/>
      <c r="H27" s="38"/>
      <c r="I27" s="38"/>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row>
    <row r="28" spans="1:93" ht="15.75" x14ac:dyDescent="0.25">
      <c r="A28" s="38"/>
      <c r="B28" s="38"/>
      <c r="C28" s="38"/>
      <c r="D28" s="38"/>
      <c r="E28" s="38"/>
      <c r="F28" s="38"/>
      <c r="G28" s="38"/>
      <c r="H28" s="38"/>
      <c r="I28" s="38"/>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row>
    <row r="29" spans="1:93" ht="15.75" x14ac:dyDescent="0.25">
      <c r="A29" s="38" t="s">
        <v>276</v>
      </c>
      <c r="B29" s="38"/>
      <c r="C29" s="38"/>
      <c r="D29" s="38"/>
      <c r="E29" s="38"/>
      <c r="F29" s="38"/>
      <c r="G29" s="38"/>
      <c r="H29" s="38"/>
      <c r="I29" s="38"/>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row>
    <row r="30" spans="1:93" ht="15.75" x14ac:dyDescent="0.25">
      <c r="A30" s="38"/>
      <c r="B30" s="38"/>
      <c r="C30" s="38"/>
      <c r="D30" s="38"/>
      <c r="E30" s="38"/>
      <c r="F30" s="38"/>
      <c r="G30" s="38"/>
      <c r="H30" s="38"/>
      <c r="I30" s="38"/>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row>
    <row r="31" spans="1:93" ht="15.75" customHeight="1" x14ac:dyDescent="0.25">
      <c r="A31" s="323" t="s">
        <v>37</v>
      </c>
      <c r="B31" s="323"/>
      <c r="C31" s="323"/>
      <c r="D31" s="323"/>
      <c r="E31" s="323"/>
      <c r="F31" s="323"/>
      <c r="G31" s="323"/>
      <c r="H31" s="38"/>
      <c r="I31" s="38"/>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row>
    <row r="32" spans="1:93" ht="15.75" customHeight="1" x14ac:dyDescent="0.25">
      <c r="A32" s="73" t="s">
        <v>15</v>
      </c>
      <c r="B32" s="73"/>
      <c r="C32" s="73" t="s">
        <v>138</v>
      </c>
      <c r="D32" s="73"/>
      <c r="E32" s="73" t="s">
        <v>139</v>
      </c>
      <c r="F32" s="56"/>
      <c r="G32" s="73" t="s">
        <v>136</v>
      </c>
      <c r="H32" s="38"/>
      <c r="I32" s="38"/>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row>
    <row r="33" spans="1:93" ht="15.75" x14ac:dyDescent="0.25">
      <c r="A33" s="195">
        <v>2016</v>
      </c>
      <c r="B33" s="192"/>
      <c r="C33" s="220">
        <v>0.21190000000000001</v>
      </c>
      <c r="D33" s="192"/>
      <c r="E33" s="220">
        <v>2.5000000000000001E-2</v>
      </c>
      <c r="F33" s="192"/>
      <c r="G33" s="208">
        <v>0.2369</v>
      </c>
      <c r="H33" s="38"/>
      <c r="I33" s="38"/>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row>
    <row r="34" spans="1:93" ht="15.75" x14ac:dyDescent="0.25">
      <c r="A34" s="195">
        <v>2017</v>
      </c>
      <c r="B34" s="192"/>
      <c r="C34" s="220">
        <v>0.20430000000000001</v>
      </c>
      <c r="D34" s="192"/>
      <c r="E34" s="220">
        <v>1.7999999999999999E-2</v>
      </c>
      <c r="F34" s="192"/>
      <c r="G34" s="208">
        <v>0.2223</v>
      </c>
      <c r="H34" s="38"/>
      <c r="I34" s="38"/>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row>
    <row r="35" spans="1:93" ht="15.75" x14ac:dyDescent="0.25">
      <c r="A35" s="195">
        <v>2018</v>
      </c>
      <c r="B35" s="192"/>
      <c r="C35" s="220">
        <v>0.1817</v>
      </c>
      <c r="D35" s="192"/>
      <c r="E35" s="220">
        <v>2.1000000000000001E-2</v>
      </c>
      <c r="F35" s="192"/>
      <c r="G35" s="208">
        <v>0.20269999999999999</v>
      </c>
      <c r="H35" s="38"/>
      <c r="I35" s="38"/>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row>
    <row r="36" spans="1:93" ht="15.75" x14ac:dyDescent="0.25">
      <c r="A36" s="195">
        <v>2019</v>
      </c>
      <c r="B36" s="192"/>
      <c r="C36" s="220">
        <v>0.1817</v>
      </c>
      <c r="D36" s="192"/>
      <c r="E36" s="220">
        <v>1.9E-2</v>
      </c>
      <c r="F36" s="192"/>
      <c r="G36" s="208">
        <v>0.20069999999999999</v>
      </c>
      <c r="H36" s="38"/>
      <c r="I36" s="38"/>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row>
    <row r="37" spans="1:93" ht="15.75" x14ac:dyDescent="0.25">
      <c r="A37" s="195">
        <v>2020</v>
      </c>
      <c r="B37" s="192"/>
      <c r="C37" s="208">
        <f>C7</f>
        <v>0.16669999999999999</v>
      </c>
      <c r="D37" s="192"/>
      <c r="E37" s="208">
        <f>C8</f>
        <v>1.4999999999999999E-2</v>
      </c>
      <c r="F37" s="192"/>
      <c r="G37" s="208">
        <f t="shared" ref="G37" si="0">C37+E37</f>
        <v>0.18169999999999997</v>
      </c>
      <c r="H37" s="38"/>
      <c r="I37" s="38"/>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row>
    <row r="38" spans="1:93" ht="15.75" x14ac:dyDescent="0.25">
      <c r="A38" s="54" t="s">
        <v>140</v>
      </c>
      <c r="B38" s="38"/>
      <c r="C38" s="209">
        <f>IF(C33&lt;&gt;"",AVERAGE(C33:C37),0)</f>
        <v>0.18925999999999998</v>
      </c>
      <c r="D38" s="192"/>
      <c r="E38" s="209">
        <f>IF(E33&lt;&gt;"",AVERAGE(E33:E37),0)</f>
        <v>1.9599999999999999E-2</v>
      </c>
      <c r="F38" s="192"/>
      <c r="G38" s="209">
        <f>AVERAGE(G33:G37)</f>
        <v>0.20885999999999996</v>
      </c>
      <c r="H38" s="38"/>
      <c r="I38" s="38"/>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row>
    <row r="39" spans="1:93" ht="15.75" x14ac:dyDescent="0.25">
      <c r="A39" s="38"/>
      <c r="B39" s="38"/>
      <c r="C39" s="38"/>
      <c r="D39" s="38"/>
      <c r="E39" s="38"/>
      <c r="F39" s="38"/>
      <c r="G39" s="38"/>
      <c r="H39" s="38"/>
      <c r="I39" s="38"/>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row>
    <row r="40" spans="1:93" ht="15.75" x14ac:dyDescent="0.25">
      <c r="A40" s="323" t="s">
        <v>135</v>
      </c>
      <c r="B40" s="323"/>
      <c r="C40" s="323"/>
      <c r="D40" s="323"/>
      <c r="E40" s="323"/>
      <c r="F40" s="323"/>
      <c r="G40" s="323"/>
      <c r="H40" s="38"/>
      <c r="I40" s="38"/>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row>
    <row r="41" spans="1:93" ht="15.75" x14ac:dyDescent="0.25">
      <c r="A41" s="73" t="s">
        <v>15</v>
      </c>
      <c r="B41" s="73"/>
      <c r="C41" s="73" t="s">
        <v>138</v>
      </c>
      <c r="D41" s="73"/>
      <c r="E41" s="73" t="s">
        <v>139</v>
      </c>
      <c r="F41" s="56"/>
      <c r="G41" s="73" t="s">
        <v>136</v>
      </c>
      <c r="H41" s="38"/>
      <c r="I41" s="38"/>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row>
    <row r="42" spans="1:93" ht="15.75" x14ac:dyDescent="0.25">
      <c r="A42" s="195">
        <v>2016</v>
      </c>
      <c r="B42" s="192"/>
      <c r="C42" s="195"/>
      <c r="D42" s="192"/>
      <c r="E42" s="221">
        <v>69.69</v>
      </c>
      <c r="F42" s="192"/>
      <c r="G42" s="210">
        <v>69.69</v>
      </c>
      <c r="H42" s="38"/>
      <c r="I42" s="38"/>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row>
    <row r="43" spans="1:93" ht="15.75" x14ac:dyDescent="0.25">
      <c r="A43" s="195">
        <v>2017</v>
      </c>
      <c r="B43" s="192"/>
      <c r="C43" s="195"/>
      <c r="D43" s="192"/>
      <c r="E43" s="221">
        <v>110.96</v>
      </c>
      <c r="F43" s="192"/>
      <c r="G43" s="210">
        <v>110.96</v>
      </c>
      <c r="H43" s="38"/>
      <c r="I43" s="38"/>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row>
    <row r="44" spans="1:93" ht="15.75" x14ac:dyDescent="0.25">
      <c r="A44" s="195">
        <v>2018</v>
      </c>
      <c r="B44" s="192"/>
      <c r="C44" s="195"/>
      <c r="D44" s="192"/>
      <c r="E44" s="221">
        <v>129.78</v>
      </c>
      <c r="F44" s="192"/>
      <c r="G44" s="210">
        <v>129.78</v>
      </c>
      <c r="H44" s="22"/>
      <c r="I44" s="22"/>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row>
    <row r="45" spans="1:93" ht="15.75" x14ac:dyDescent="0.25">
      <c r="A45" s="195">
        <v>2019</v>
      </c>
      <c r="B45" s="192"/>
      <c r="C45" s="195"/>
      <c r="D45" s="192"/>
      <c r="E45" s="221">
        <v>155.27000000000001</v>
      </c>
      <c r="F45" s="192"/>
      <c r="G45" s="210">
        <v>155.27000000000001</v>
      </c>
      <c r="H45" s="22"/>
      <c r="I45" s="22"/>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row>
    <row r="46" spans="1:93" ht="15.75" x14ac:dyDescent="0.25">
      <c r="A46" s="195">
        <f t="shared" ref="A46" si="1">A37</f>
        <v>2020</v>
      </c>
      <c r="B46" s="192"/>
      <c r="C46" s="195"/>
      <c r="D46" s="192"/>
      <c r="E46" s="210">
        <f>E8</f>
        <v>125.13</v>
      </c>
      <c r="F46" s="192"/>
      <c r="G46" s="210">
        <f t="shared" ref="G46" si="2">C46+E46</f>
        <v>125.13</v>
      </c>
      <c r="H46" s="22"/>
      <c r="I46" s="22"/>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row>
    <row r="47" spans="1:93" ht="15.75" x14ac:dyDescent="0.25">
      <c r="A47" s="54" t="s">
        <v>140</v>
      </c>
      <c r="B47" s="22"/>
      <c r="C47" s="212">
        <f>IF(C42&lt;&gt;"",AVERAGE(C42:C46),0)</f>
        <v>0</v>
      </c>
      <c r="D47" s="211"/>
      <c r="E47" s="213">
        <f>IF(E42&lt;&gt;"",AVERAGE(E42:E46),0)</f>
        <v>118.16599999999998</v>
      </c>
      <c r="F47" s="211"/>
      <c r="G47" s="213">
        <f>AVERAGE(G42:G46)</f>
        <v>118.16599999999998</v>
      </c>
      <c r="H47" s="22"/>
      <c r="I47" s="22"/>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row>
    <row r="48" spans="1:93" ht="15.75" x14ac:dyDescent="0.25">
      <c r="A48" s="22"/>
      <c r="B48" s="22"/>
      <c r="C48" s="22"/>
      <c r="D48" s="22"/>
      <c r="E48" s="22"/>
      <c r="F48" s="22"/>
      <c r="G48" s="22"/>
      <c r="H48" s="22"/>
      <c r="I48" s="22"/>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row>
    <row r="49" spans="1:93" ht="12.95" customHeight="1" x14ac:dyDescent="0.25">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row>
    <row r="50" spans="1:93" s="139" customFormat="1" x14ac:dyDescent="0.25">
      <c r="A50" s="125" t="s">
        <v>277</v>
      </c>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38"/>
      <c r="BL50" s="138"/>
      <c r="BM50" s="138"/>
      <c r="BN50" s="138"/>
      <c r="BO50" s="138"/>
      <c r="BP50" s="138"/>
      <c r="BQ50" s="138"/>
      <c r="BR50" s="138"/>
      <c r="BS50" s="138"/>
      <c r="BT50" s="138"/>
      <c r="BU50" s="138"/>
      <c r="BV50" s="138"/>
      <c r="BW50" s="138"/>
      <c r="BX50" s="138"/>
      <c r="BY50" s="138"/>
      <c r="BZ50" s="138"/>
      <c r="CA50" s="138"/>
      <c r="CB50" s="138"/>
      <c r="CC50" s="138"/>
      <c r="CD50" s="138"/>
      <c r="CE50" s="138"/>
      <c r="CF50" s="138"/>
      <c r="CG50" s="138"/>
      <c r="CH50" s="138"/>
      <c r="CI50" s="138"/>
      <c r="CJ50" s="138"/>
      <c r="CK50" s="138"/>
      <c r="CL50" s="138"/>
      <c r="CM50" s="138"/>
      <c r="CN50" s="138"/>
      <c r="CO50" s="138"/>
    </row>
    <row r="51" spans="1:93" s="139" customFormat="1" x14ac:dyDescent="0.25">
      <c r="A51" s="125" t="s">
        <v>249</v>
      </c>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8"/>
      <c r="BR51" s="138"/>
      <c r="BS51" s="138"/>
      <c r="BT51" s="138"/>
      <c r="BU51" s="138"/>
      <c r="BV51" s="138"/>
      <c r="BW51" s="138"/>
      <c r="BX51" s="138"/>
      <c r="BY51" s="138"/>
      <c r="BZ51" s="138"/>
      <c r="CA51" s="138"/>
      <c r="CB51" s="138"/>
      <c r="CC51" s="138"/>
      <c r="CD51" s="138"/>
      <c r="CE51" s="138"/>
      <c r="CF51" s="138"/>
      <c r="CG51" s="138"/>
      <c r="CH51" s="138"/>
      <c r="CI51" s="138"/>
      <c r="CJ51" s="138"/>
      <c r="CK51" s="138"/>
      <c r="CL51" s="138"/>
      <c r="CM51" s="138"/>
      <c r="CN51" s="138"/>
      <c r="CO51" s="138"/>
    </row>
    <row r="52" spans="1:93" x14ac:dyDescent="0.25">
      <c r="A52" s="80"/>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row>
    <row r="53" spans="1:93" x14ac:dyDescent="0.25">
      <c r="A53" s="80"/>
      <c r="B53" s="138"/>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row>
    <row r="54" spans="1:93" x14ac:dyDescent="0.25">
      <c r="A54" s="80"/>
      <c r="B54" s="138"/>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row>
    <row r="55" spans="1:93" x14ac:dyDescent="0.25">
      <c r="A55" s="80"/>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row>
    <row r="56" spans="1:93" x14ac:dyDescent="0.25">
      <c r="A56" s="80"/>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row>
    <row r="57" spans="1:93" x14ac:dyDescent="0.25">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row>
    <row r="58" spans="1:93" x14ac:dyDescent="0.25">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row>
    <row r="59" spans="1:93" x14ac:dyDescent="0.25">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row>
    <row r="60" spans="1:93" x14ac:dyDescent="0.25">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row>
    <row r="61" spans="1:93" x14ac:dyDescent="0.25">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row>
    <row r="62" spans="1:93" x14ac:dyDescent="0.25">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row>
    <row r="63" spans="1:93" x14ac:dyDescent="0.25">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row>
    <row r="64" spans="1:93" x14ac:dyDescent="0.25">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80"/>
    </row>
    <row r="65" spans="1:93" x14ac:dyDescent="0.25">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row>
    <row r="66" spans="1:93" x14ac:dyDescent="0.25">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row>
    <row r="67" spans="1:93" x14ac:dyDescent="0.25">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0"/>
      <c r="CL67" s="80"/>
      <c r="CM67" s="80"/>
      <c r="CN67" s="80"/>
      <c r="CO67" s="80"/>
    </row>
    <row r="68" spans="1:93" x14ac:dyDescent="0.25">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row>
    <row r="69" spans="1:93" x14ac:dyDescent="0.25">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row>
    <row r="70" spans="1:93" x14ac:dyDescent="0.25">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row>
    <row r="71" spans="1:93" x14ac:dyDescent="0.25">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0"/>
      <c r="CN71" s="80"/>
      <c r="CO71" s="80"/>
    </row>
    <row r="72" spans="1:93" x14ac:dyDescent="0.25">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row>
    <row r="73" spans="1:93" x14ac:dyDescent="0.25">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row>
    <row r="74" spans="1:93" x14ac:dyDescent="0.25">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0"/>
      <c r="CL74" s="80"/>
      <c r="CM74" s="80"/>
      <c r="CN74" s="80"/>
      <c r="CO74" s="80"/>
    </row>
    <row r="75" spans="1:93" x14ac:dyDescent="0.25">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c r="CF75" s="80"/>
      <c r="CG75" s="80"/>
      <c r="CH75" s="80"/>
      <c r="CI75" s="80"/>
      <c r="CJ75" s="80"/>
      <c r="CK75" s="80"/>
      <c r="CL75" s="80"/>
      <c r="CM75" s="80"/>
      <c r="CN75" s="80"/>
      <c r="CO75" s="80"/>
    </row>
    <row r="76" spans="1:93" x14ac:dyDescent="0.25">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row>
    <row r="77" spans="1:93" x14ac:dyDescent="0.25">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row>
    <row r="78" spans="1:93" x14ac:dyDescent="0.25">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row>
    <row r="79" spans="1:93" x14ac:dyDescent="0.25">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row>
    <row r="80" spans="1:93" x14ac:dyDescent="0.25">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c r="CI80" s="80"/>
      <c r="CJ80" s="80"/>
      <c r="CK80" s="80"/>
      <c r="CL80" s="80"/>
      <c r="CM80" s="80"/>
      <c r="CN80" s="80"/>
      <c r="CO80" s="80"/>
    </row>
    <row r="81" spans="1:93" x14ac:dyDescent="0.25">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c r="CF81" s="80"/>
      <c r="CG81" s="80"/>
      <c r="CH81" s="80"/>
      <c r="CI81" s="80"/>
      <c r="CJ81" s="80"/>
      <c r="CK81" s="80"/>
      <c r="CL81" s="80"/>
      <c r="CM81" s="80"/>
      <c r="CN81" s="80"/>
      <c r="CO81" s="80"/>
    </row>
    <row r="82" spans="1:93" x14ac:dyDescent="0.25">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row>
    <row r="83" spans="1:93" x14ac:dyDescent="0.25">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80"/>
      <c r="CD83" s="80"/>
      <c r="CE83" s="80"/>
      <c r="CF83" s="80"/>
      <c r="CG83" s="80"/>
      <c r="CH83" s="80"/>
      <c r="CI83" s="80"/>
      <c r="CJ83" s="80"/>
      <c r="CK83" s="80"/>
      <c r="CL83" s="80"/>
      <c r="CM83" s="80"/>
      <c r="CN83" s="80"/>
      <c r="CO83" s="80"/>
    </row>
    <row r="84" spans="1:93" x14ac:dyDescent="0.25">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c r="CF84" s="80"/>
      <c r="CG84" s="80"/>
      <c r="CH84" s="80"/>
      <c r="CI84" s="80"/>
      <c r="CJ84" s="80"/>
      <c r="CK84" s="80"/>
      <c r="CL84" s="80"/>
      <c r="CM84" s="80"/>
      <c r="CN84" s="80"/>
      <c r="CO84" s="80"/>
    </row>
    <row r="85" spans="1:93" x14ac:dyDescent="0.25">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0"/>
      <c r="BX85" s="80"/>
      <c r="BY85" s="80"/>
      <c r="BZ85" s="80"/>
      <c r="CA85" s="80"/>
      <c r="CB85" s="80"/>
      <c r="CC85" s="80"/>
      <c r="CD85" s="80"/>
      <c r="CE85" s="80"/>
      <c r="CF85" s="80"/>
      <c r="CG85" s="80"/>
      <c r="CH85" s="80"/>
      <c r="CI85" s="80"/>
      <c r="CJ85" s="80"/>
      <c r="CK85" s="80"/>
      <c r="CL85" s="80"/>
      <c r="CM85" s="80"/>
      <c r="CN85" s="80"/>
      <c r="CO85" s="80"/>
    </row>
    <row r="86" spans="1:93" x14ac:dyDescent="0.25">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P86" s="80"/>
      <c r="BQ86" s="80"/>
      <c r="BR86" s="80"/>
      <c r="BS86" s="80"/>
      <c r="BT86" s="80"/>
      <c r="BU86" s="80"/>
      <c r="BV86" s="80"/>
      <c r="BW86" s="80"/>
      <c r="BX86" s="80"/>
      <c r="BY86" s="80"/>
      <c r="BZ86" s="80"/>
      <c r="CA86" s="80"/>
      <c r="CB86" s="80"/>
      <c r="CC86" s="80"/>
      <c r="CD86" s="80"/>
      <c r="CE86" s="80"/>
      <c r="CF86" s="80"/>
      <c r="CG86" s="80"/>
      <c r="CH86" s="80"/>
      <c r="CI86" s="80"/>
      <c r="CJ86" s="80"/>
      <c r="CK86" s="80"/>
      <c r="CL86" s="80"/>
      <c r="CM86" s="80"/>
      <c r="CN86" s="80"/>
      <c r="CO86" s="80"/>
    </row>
    <row r="87" spans="1:93" x14ac:dyDescent="0.25">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80"/>
      <c r="BY87" s="80"/>
      <c r="BZ87" s="80"/>
      <c r="CA87" s="80"/>
      <c r="CB87" s="80"/>
      <c r="CC87" s="80"/>
      <c r="CD87" s="80"/>
      <c r="CE87" s="80"/>
      <c r="CF87" s="80"/>
      <c r="CG87" s="80"/>
      <c r="CH87" s="80"/>
      <c r="CI87" s="80"/>
      <c r="CJ87" s="80"/>
      <c r="CK87" s="80"/>
      <c r="CL87" s="80"/>
      <c r="CM87" s="80"/>
      <c r="CN87" s="80"/>
      <c r="CO87" s="80"/>
    </row>
    <row r="88" spans="1:93" x14ac:dyDescent="0.25">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c r="CG88" s="80"/>
      <c r="CH88" s="80"/>
      <c r="CI88" s="80"/>
      <c r="CJ88" s="80"/>
      <c r="CK88" s="80"/>
      <c r="CL88" s="80"/>
      <c r="CM88" s="80"/>
      <c r="CN88" s="80"/>
      <c r="CO88" s="80"/>
    </row>
    <row r="89" spans="1:93" x14ac:dyDescent="0.25">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80"/>
      <c r="BW89" s="80"/>
      <c r="BX89" s="80"/>
      <c r="BY89" s="80"/>
      <c r="BZ89" s="80"/>
      <c r="CA89" s="80"/>
      <c r="CB89" s="80"/>
      <c r="CC89" s="80"/>
      <c r="CD89" s="80"/>
      <c r="CE89" s="80"/>
      <c r="CF89" s="80"/>
      <c r="CG89" s="80"/>
      <c r="CH89" s="80"/>
      <c r="CI89" s="80"/>
      <c r="CJ89" s="80"/>
      <c r="CK89" s="80"/>
      <c r="CL89" s="80"/>
      <c r="CM89" s="80"/>
      <c r="CN89" s="80"/>
      <c r="CO89" s="80"/>
    </row>
    <row r="90" spans="1:93" x14ac:dyDescent="0.25">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0"/>
      <c r="BR90" s="80"/>
      <c r="BS90" s="80"/>
      <c r="BT90" s="80"/>
      <c r="BU90" s="80"/>
      <c r="BV90" s="80"/>
      <c r="BW90" s="80"/>
      <c r="BX90" s="80"/>
      <c r="BY90" s="80"/>
      <c r="BZ90" s="80"/>
      <c r="CA90" s="80"/>
      <c r="CB90" s="80"/>
      <c r="CC90" s="80"/>
      <c r="CD90" s="80"/>
      <c r="CE90" s="80"/>
      <c r="CF90" s="80"/>
      <c r="CG90" s="80"/>
      <c r="CH90" s="80"/>
      <c r="CI90" s="80"/>
      <c r="CJ90" s="80"/>
      <c r="CK90" s="80"/>
      <c r="CL90" s="80"/>
      <c r="CM90" s="80"/>
      <c r="CN90" s="80"/>
      <c r="CO90" s="80"/>
    </row>
    <row r="91" spans="1:93" x14ac:dyDescent="0.25">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P91" s="80"/>
      <c r="BQ91" s="80"/>
      <c r="BR91" s="80"/>
      <c r="BS91" s="80"/>
      <c r="BT91" s="80"/>
      <c r="BU91" s="80"/>
      <c r="BV91" s="80"/>
      <c r="BW91" s="80"/>
      <c r="BX91" s="80"/>
      <c r="BY91" s="80"/>
      <c r="BZ91" s="80"/>
      <c r="CA91" s="80"/>
      <c r="CB91" s="80"/>
      <c r="CC91" s="80"/>
      <c r="CD91" s="80"/>
      <c r="CE91" s="80"/>
      <c r="CF91" s="80"/>
      <c r="CG91" s="80"/>
      <c r="CH91" s="80"/>
      <c r="CI91" s="80"/>
      <c r="CJ91" s="80"/>
      <c r="CK91" s="80"/>
      <c r="CL91" s="80"/>
      <c r="CM91" s="80"/>
      <c r="CN91" s="80"/>
      <c r="CO91" s="80"/>
    </row>
    <row r="92" spans="1:93" x14ac:dyDescent="0.25">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c r="BL92" s="80"/>
      <c r="BM92" s="80"/>
      <c r="BN92" s="80"/>
      <c r="BO92" s="80"/>
      <c r="BP92" s="80"/>
      <c r="BQ92" s="80"/>
      <c r="BR92" s="80"/>
      <c r="BS92" s="80"/>
      <c r="BT92" s="80"/>
      <c r="BU92" s="80"/>
      <c r="BV92" s="80"/>
      <c r="BW92" s="80"/>
      <c r="BX92" s="80"/>
      <c r="BY92" s="80"/>
      <c r="BZ92" s="80"/>
      <c r="CA92" s="80"/>
      <c r="CB92" s="80"/>
      <c r="CC92" s="80"/>
      <c r="CD92" s="80"/>
      <c r="CE92" s="80"/>
      <c r="CF92" s="80"/>
      <c r="CG92" s="80"/>
      <c r="CH92" s="80"/>
      <c r="CI92" s="80"/>
      <c r="CJ92" s="80"/>
      <c r="CK92" s="80"/>
      <c r="CL92" s="80"/>
      <c r="CM92" s="80"/>
      <c r="CN92" s="80"/>
      <c r="CO92" s="80"/>
    </row>
    <row r="93" spans="1:93" x14ac:dyDescent="0.25">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c r="BL93" s="80"/>
      <c r="BM93" s="80"/>
      <c r="BN93" s="80"/>
      <c r="BO93" s="80"/>
      <c r="BP93" s="80"/>
      <c r="BQ93" s="80"/>
      <c r="BR93" s="80"/>
      <c r="BS93" s="80"/>
      <c r="BT93" s="80"/>
      <c r="BU93" s="80"/>
      <c r="BV93" s="80"/>
      <c r="BW93" s="80"/>
      <c r="BX93" s="80"/>
      <c r="BY93" s="80"/>
      <c r="BZ93" s="80"/>
      <c r="CA93" s="80"/>
      <c r="CB93" s="80"/>
      <c r="CC93" s="80"/>
      <c r="CD93" s="80"/>
      <c r="CE93" s="80"/>
      <c r="CF93" s="80"/>
      <c r="CG93" s="80"/>
      <c r="CH93" s="80"/>
      <c r="CI93" s="80"/>
      <c r="CJ93" s="80"/>
      <c r="CK93" s="80"/>
      <c r="CL93" s="80"/>
      <c r="CM93" s="80"/>
      <c r="CN93" s="80"/>
      <c r="CO93" s="80"/>
    </row>
    <row r="94" spans="1:93" x14ac:dyDescent="0.25">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c r="BL94" s="80"/>
      <c r="BM94" s="80"/>
      <c r="BN94" s="80"/>
      <c r="BO94" s="80"/>
      <c r="BP94" s="80"/>
      <c r="BQ94" s="80"/>
      <c r="BR94" s="80"/>
      <c r="BS94" s="80"/>
      <c r="BT94" s="80"/>
      <c r="BU94" s="80"/>
      <c r="BV94" s="80"/>
      <c r="BW94" s="80"/>
      <c r="BX94" s="80"/>
      <c r="BY94" s="80"/>
      <c r="BZ94" s="80"/>
      <c r="CA94" s="80"/>
      <c r="CB94" s="80"/>
      <c r="CC94" s="80"/>
      <c r="CD94" s="80"/>
      <c r="CE94" s="80"/>
      <c r="CF94" s="80"/>
      <c r="CG94" s="80"/>
      <c r="CH94" s="80"/>
      <c r="CI94" s="80"/>
      <c r="CJ94" s="80"/>
      <c r="CK94" s="80"/>
      <c r="CL94" s="80"/>
      <c r="CM94" s="80"/>
      <c r="CN94" s="80"/>
      <c r="CO94" s="80"/>
    </row>
    <row r="95" spans="1:93" x14ac:dyDescent="0.25">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c r="BN95" s="80"/>
      <c r="BO95" s="80"/>
      <c r="BP95" s="80"/>
      <c r="BQ95" s="80"/>
      <c r="BR95" s="80"/>
      <c r="BS95" s="80"/>
      <c r="BT95" s="80"/>
      <c r="BU95" s="80"/>
      <c r="BV95" s="80"/>
      <c r="BW95" s="80"/>
      <c r="BX95" s="80"/>
      <c r="BY95" s="80"/>
      <c r="BZ95" s="80"/>
      <c r="CA95" s="80"/>
      <c r="CB95" s="80"/>
      <c r="CC95" s="80"/>
      <c r="CD95" s="80"/>
      <c r="CE95" s="80"/>
      <c r="CF95" s="80"/>
      <c r="CG95" s="80"/>
      <c r="CH95" s="80"/>
      <c r="CI95" s="80"/>
      <c r="CJ95" s="80"/>
      <c r="CK95" s="80"/>
      <c r="CL95" s="80"/>
      <c r="CM95" s="80"/>
      <c r="CN95" s="80"/>
      <c r="CO95" s="80"/>
    </row>
    <row r="96" spans="1:93" x14ac:dyDescent="0.25">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80"/>
      <c r="BR96" s="80"/>
      <c r="BS96" s="80"/>
      <c r="BT96" s="80"/>
      <c r="BU96" s="80"/>
      <c r="BV96" s="80"/>
      <c r="BW96" s="80"/>
      <c r="BX96" s="80"/>
      <c r="BY96" s="80"/>
      <c r="BZ96" s="80"/>
      <c r="CA96" s="80"/>
      <c r="CB96" s="80"/>
      <c r="CC96" s="80"/>
      <c r="CD96" s="80"/>
      <c r="CE96" s="80"/>
      <c r="CF96" s="80"/>
      <c r="CG96" s="80"/>
      <c r="CH96" s="80"/>
      <c r="CI96" s="80"/>
      <c r="CJ96" s="80"/>
      <c r="CK96" s="80"/>
      <c r="CL96" s="80"/>
      <c r="CM96" s="80"/>
      <c r="CN96" s="80"/>
      <c r="CO96" s="80"/>
    </row>
    <row r="97" spans="1:93" x14ac:dyDescent="0.25">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c r="BN97" s="80"/>
      <c r="BO97" s="80"/>
      <c r="BP97" s="80"/>
      <c r="BQ97" s="80"/>
      <c r="BR97" s="80"/>
      <c r="BS97" s="80"/>
      <c r="BT97" s="80"/>
      <c r="BU97" s="80"/>
      <c r="BV97" s="80"/>
      <c r="BW97" s="80"/>
      <c r="BX97" s="80"/>
      <c r="BY97" s="80"/>
      <c r="BZ97" s="80"/>
      <c r="CA97" s="80"/>
      <c r="CB97" s="80"/>
      <c r="CC97" s="80"/>
      <c r="CD97" s="80"/>
      <c r="CE97" s="80"/>
      <c r="CF97" s="80"/>
      <c r="CG97" s="80"/>
      <c r="CH97" s="80"/>
      <c r="CI97" s="80"/>
      <c r="CJ97" s="80"/>
      <c r="CK97" s="80"/>
      <c r="CL97" s="80"/>
      <c r="CM97" s="80"/>
      <c r="CN97" s="80"/>
      <c r="CO97" s="80"/>
    </row>
    <row r="98" spans="1:93" x14ac:dyDescent="0.25">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0"/>
      <c r="BR98" s="80"/>
      <c r="BS98" s="80"/>
      <c r="BT98" s="80"/>
      <c r="BU98" s="80"/>
      <c r="BV98" s="80"/>
      <c r="BW98" s="80"/>
      <c r="BX98" s="80"/>
      <c r="BY98" s="80"/>
      <c r="BZ98" s="80"/>
      <c r="CA98" s="80"/>
      <c r="CB98" s="80"/>
      <c r="CC98" s="80"/>
      <c r="CD98" s="80"/>
      <c r="CE98" s="80"/>
      <c r="CF98" s="80"/>
      <c r="CG98" s="80"/>
      <c r="CH98" s="80"/>
      <c r="CI98" s="80"/>
      <c r="CJ98" s="80"/>
      <c r="CK98" s="80"/>
      <c r="CL98" s="80"/>
      <c r="CM98" s="80"/>
      <c r="CN98" s="80"/>
      <c r="CO98" s="80"/>
    </row>
    <row r="99" spans="1:93" x14ac:dyDescent="0.25">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c r="BL99" s="80"/>
      <c r="BM99" s="80"/>
      <c r="BN99" s="80"/>
      <c r="BO99" s="80"/>
      <c r="BP99" s="80"/>
      <c r="BQ99" s="80"/>
      <c r="BR99" s="80"/>
      <c r="BS99" s="80"/>
      <c r="BT99" s="80"/>
      <c r="BU99" s="80"/>
      <c r="BV99" s="80"/>
      <c r="BW99" s="80"/>
      <c r="BX99" s="80"/>
      <c r="BY99" s="80"/>
      <c r="BZ99" s="80"/>
      <c r="CA99" s="80"/>
      <c r="CB99" s="80"/>
      <c r="CC99" s="80"/>
      <c r="CD99" s="80"/>
      <c r="CE99" s="80"/>
      <c r="CF99" s="80"/>
      <c r="CG99" s="80"/>
      <c r="CH99" s="80"/>
      <c r="CI99" s="80"/>
      <c r="CJ99" s="80"/>
      <c r="CK99" s="80"/>
      <c r="CL99" s="80"/>
      <c r="CM99" s="80"/>
      <c r="CN99" s="80"/>
      <c r="CO99" s="80"/>
    </row>
    <row r="100" spans="1:93" x14ac:dyDescent="0.25">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c r="BL100" s="80"/>
      <c r="BM100" s="80"/>
      <c r="BN100" s="80"/>
      <c r="BO100" s="80"/>
      <c r="BP100" s="80"/>
      <c r="BQ100" s="80"/>
      <c r="BR100" s="80"/>
      <c r="BS100" s="80"/>
      <c r="BT100" s="80"/>
      <c r="BU100" s="80"/>
      <c r="BV100" s="80"/>
      <c r="BW100" s="80"/>
      <c r="BX100" s="80"/>
      <c r="BY100" s="80"/>
      <c r="BZ100" s="80"/>
      <c r="CA100" s="80"/>
      <c r="CB100" s="80"/>
      <c r="CC100" s="80"/>
      <c r="CD100" s="80"/>
      <c r="CE100" s="80"/>
      <c r="CF100" s="80"/>
      <c r="CG100" s="80"/>
      <c r="CH100" s="80"/>
      <c r="CI100" s="80"/>
      <c r="CJ100" s="80"/>
      <c r="CK100" s="80"/>
      <c r="CL100" s="80"/>
      <c r="CM100" s="80"/>
      <c r="CN100" s="80"/>
      <c r="CO100" s="80"/>
    </row>
    <row r="101" spans="1:93" x14ac:dyDescent="0.25">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0"/>
      <c r="CA101" s="80"/>
      <c r="CB101" s="80"/>
      <c r="CC101" s="80"/>
      <c r="CD101" s="80"/>
      <c r="CE101" s="80"/>
      <c r="CF101" s="80"/>
      <c r="CG101" s="80"/>
      <c r="CH101" s="80"/>
      <c r="CI101" s="80"/>
      <c r="CJ101" s="80"/>
      <c r="CK101" s="80"/>
      <c r="CL101" s="80"/>
      <c r="CM101" s="80"/>
      <c r="CN101" s="80"/>
      <c r="CO101" s="80"/>
    </row>
    <row r="102" spans="1:93" x14ac:dyDescent="0.25">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c r="BL102" s="80"/>
      <c r="BM102" s="80"/>
      <c r="BN102" s="80"/>
      <c r="BO102" s="80"/>
      <c r="BP102" s="80"/>
      <c r="BQ102" s="80"/>
      <c r="BR102" s="80"/>
      <c r="BS102" s="80"/>
      <c r="BT102" s="80"/>
      <c r="BU102" s="80"/>
      <c r="BV102" s="80"/>
      <c r="BW102" s="80"/>
      <c r="BX102" s="80"/>
      <c r="BY102" s="80"/>
      <c r="BZ102" s="80"/>
      <c r="CA102" s="80"/>
      <c r="CB102" s="80"/>
      <c r="CC102" s="80"/>
      <c r="CD102" s="80"/>
      <c r="CE102" s="80"/>
      <c r="CF102" s="80"/>
      <c r="CG102" s="80"/>
      <c r="CH102" s="80"/>
      <c r="CI102" s="80"/>
      <c r="CJ102" s="80"/>
      <c r="CK102" s="80"/>
      <c r="CL102" s="80"/>
      <c r="CM102" s="80"/>
      <c r="CN102" s="80"/>
      <c r="CO102" s="80"/>
    </row>
    <row r="103" spans="1:93" x14ac:dyDescent="0.25">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c r="BL103" s="80"/>
      <c r="BM103" s="80"/>
      <c r="BN103" s="80"/>
      <c r="BO103" s="80"/>
      <c r="BP103" s="80"/>
      <c r="BQ103" s="80"/>
      <c r="BR103" s="80"/>
      <c r="BS103" s="80"/>
      <c r="BT103" s="80"/>
      <c r="BU103" s="80"/>
      <c r="BV103" s="80"/>
      <c r="BW103" s="80"/>
      <c r="BX103" s="80"/>
      <c r="BY103" s="80"/>
      <c r="BZ103" s="80"/>
      <c r="CA103" s="80"/>
      <c r="CB103" s="80"/>
      <c r="CC103" s="80"/>
      <c r="CD103" s="80"/>
      <c r="CE103" s="80"/>
      <c r="CF103" s="80"/>
      <c r="CG103" s="80"/>
      <c r="CH103" s="80"/>
      <c r="CI103" s="80"/>
      <c r="CJ103" s="80"/>
      <c r="CK103" s="80"/>
      <c r="CL103" s="80"/>
      <c r="CM103" s="80"/>
      <c r="CN103" s="80"/>
      <c r="CO103" s="80"/>
    </row>
    <row r="104" spans="1:93" x14ac:dyDescent="0.25">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0"/>
      <c r="BR104" s="80"/>
      <c r="BS104" s="80"/>
      <c r="BT104" s="80"/>
      <c r="BU104" s="80"/>
      <c r="BV104" s="80"/>
      <c r="BW104" s="80"/>
      <c r="BX104" s="80"/>
      <c r="BY104" s="80"/>
      <c r="BZ104" s="80"/>
      <c r="CA104" s="80"/>
      <c r="CB104" s="80"/>
      <c r="CC104" s="80"/>
      <c r="CD104" s="80"/>
      <c r="CE104" s="80"/>
      <c r="CF104" s="80"/>
      <c r="CG104" s="80"/>
      <c r="CH104" s="80"/>
      <c r="CI104" s="80"/>
      <c r="CJ104" s="80"/>
      <c r="CK104" s="80"/>
      <c r="CL104" s="80"/>
      <c r="CM104" s="80"/>
      <c r="CN104" s="80"/>
      <c r="CO104" s="80"/>
    </row>
    <row r="105" spans="1:93" x14ac:dyDescent="0.25">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c r="BL105" s="80"/>
      <c r="BM105" s="80"/>
      <c r="BN105" s="80"/>
      <c r="BO105" s="80"/>
      <c r="BP105" s="80"/>
      <c r="BQ105" s="80"/>
      <c r="BR105" s="80"/>
      <c r="BS105" s="80"/>
      <c r="BT105" s="80"/>
      <c r="BU105" s="80"/>
      <c r="BV105" s="80"/>
      <c r="BW105" s="80"/>
      <c r="BX105" s="80"/>
      <c r="BY105" s="80"/>
      <c r="BZ105" s="80"/>
      <c r="CA105" s="80"/>
      <c r="CB105" s="80"/>
      <c r="CC105" s="80"/>
      <c r="CD105" s="80"/>
      <c r="CE105" s="80"/>
      <c r="CF105" s="80"/>
      <c r="CG105" s="80"/>
      <c r="CH105" s="80"/>
      <c r="CI105" s="80"/>
      <c r="CJ105" s="80"/>
      <c r="CK105" s="80"/>
      <c r="CL105" s="80"/>
      <c r="CM105" s="80"/>
      <c r="CN105" s="80"/>
      <c r="CO105" s="80"/>
    </row>
    <row r="106" spans="1:93" x14ac:dyDescent="0.25">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c r="BL106" s="80"/>
      <c r="BM106" s="80"/>
      <c r="BN106" s="80"/>
      <c r="BO106" s="80"/>
      <c r="BP106" s="80"/>
      <c r="BQ106" s="80"/>
      <c r="BR106" s="80"/>
      <c r="BS106" s="80"/>
      <c r="BT106" s="80"/>
      <c r="BU106" s="80"/>
      <c r="BV106" s="80"/>
      <c r="BW106" s="80"/>
      <c r="BX106" s="80"/>
      <c r="BY106" s="80"/>
      <c r="BZ106" s="80"/>
      <c r="CA106" s="80"/>
      <c r="CB106" s="80"/>
      <c r="CC106" s="80"/>
      <c r="CD106" s="80"/>
      <c r="CE106" s="80"/>
      <c r="CF106" s="80"/>
      <c r="CG106" s="80"/>
      <c r="CH106" s="80"/>
      <c r="CI106" s="80"/>
      <c r="CJ106" s="80"/>
      <c r="CK106" s="80"/>
      <c r="CL106" s="80"/>
      <c r="CM106" s="80"/>
      <c r="CN106" s="80"/>
      <c r="CO106" s="80"/>
    </row>
    <row r="107" spans="1:93" x14ac:dyDescent="0.25">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c r="BR107" s="80"/>
      <c r="BS107" s="80"/>
      <c r="BT107" s="80"/>
      <c r="BU107" s="80"/>
      <c r="BV107" s="80"/>
      <c r="BW107" s="80"/>
      <c r="BX107" s="80"/>
      <c r="BY107" s="80"/>
      <c r="BZ107" s="80"/>
      <c r="CA107" s="80"/>
      <c r="CB107" s="80"/>
      <c r="CC107" s="80"/>
      <c r="CD107" s="80"/>
      <c r="CE107" s="80"/>
      <c r="CF107" s="80"/>
      <c r="CG107" s="80"/>
      <c r="CH107" s="80"/>
      <c r="CI107" s="80"/>
      <c r="CJ107" s="80"/>
      <c r="CK107" s="80"/>
      <c r="CL107" s="80"/>
      <c r="CM107" s="80"/>
      <c r="CN107" s="80"/>
      <c r="CO107" s="80"/>
    </row>
    <row r="108" spans="1:93" x14ac:dyDescent="0.25">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c r="BJ108" s="80"/>
      <c r="BK108" s="80"/>
      <c r="BL108" s="80"/>
      <c r="BM108" s="80"/>
      <c r="BN108" s="80"/>
      <c r="BO108" s="80"/>
      <c r="BP108" s="80"/>
      <c r="BQ108" s="80"/>
      <c r="BR108" s="80"/>
      <c r="BS108" s="80"/>
      <c r="BT108" s="80"/>
      <c r="BU108" s="80"/>
      <c r="BV108" s="80"/>
      <c r="BW108" s="80"/>
      <c r="BX108" s="80"/>
      <c r="BY108" s="80"/>
      <c r="BZ108" s="80"/>
      <c r="CA108" s="80"/>
      <c r="CB108" s="80"/>
      <c r="CC108" s="80"/>
      <c r="CD108" s="80"/>
      <c r="CE108" s="80"/>
      <c r="CF108" s="80"/>
      <c r="CG108" s="80"/>
      <c r="CH108" s="80"/>
      <c r="CI108" s="80"/>
      <c r="CJ108" s="80"/>
      <c r="CK108" s="80"/>
      <c r="CL108" s="80"/>
      <c r="CM108" s="80"/>
      <c r="CN108" s="80"/>
      <c r="CO108" s="80"/>
    </row>
    <row r="109" spans="1:93" x14ac:dyDescent="0.25">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c r="BL109" s="80"/>
      <c r="BM109" s="80"/>
      <c r="BN109" s="80"/>
      <c r="BO109" s="80"/>
      <c r="BP109" s="80"/>
      <c r="BQ109" s="80"/>
      <c r="BR109" s="80"/>
      <c r="BS109" s="80"/>
      <c r="BT109" s="80"/>
      <c r="BU109" s="80"/>
      <c r="BV109" s="80"/>
      <c r="BW109" s="80"/>
      <c r="BX109" s="80"/>
      <c r="BY109" s="80"/>
      <c r="BZ109" s="80"/>
      <c r="CA109" s="80"/>
      <c r="CB109" s="80"/>
      <c r="CC109" s="80"/>
      <c r="CD109" s="80"/>
      <c r="CE109" s="80"/>
      <c r="CF109" s="80"/>
      <c r="CG109" s="80"/>
      <c r="CH109" s="80"/>
      <c r="CI109" s="80"/>
      <c r="CJ109" s="80"/>
      <c r="CK109" s="80"/>
      <c r="CL109" s="80"/>
      <c r="CM109" s="80"/>
      <c r="CN109" s="80"/>
      <c r="CO109" s="80"/>
    </row>
    <row r="110" spans="1:93" x14ac:dyDescent="0.25">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c r="BL110" s="80"/>
      <c r="BM110" s="80"/>
      <c r="BN110" s="80"/>
      <c r="BO110" s="80"/>
      <c r="BP110" s="80"/>
      <c r="BQ110" s="80"/>
      <c r="BR110" s="80"/>
      <c r="BS110" s="80"/>
      <c r="BT110" s="80"/>
      <c r="BU110" s="80"/>
      <c r="BV110" s="80"/>
      <c r="BW110" s="80"/>
      <c r="BX110" s="80"/>
      <c r="BY110" s="80"/>
      <c r="BZ110" s="80"/>
      <c r="CA110" s="80"/>
      <c r="CB110" s="80"/>
      <c r="CC110" s="80"/>
      <c r="CD110" s="80"/>
      <c r="CE110" s="80"/>
      <c r="CF110" s="80"/>
      <c r="CG110" s="80"/>
      <c r="CH110" s="80"/>
      <c r="CI110" s="80"/>
      <c r="CJ110" s="80"/>
      <c r="CK110" s="80"/>
      <c r="CL110" s="80"/>
      <c r="CM110" s="80"/>
      <c r="CN110" s="80"/>
      <c r="CO110" s="80"/>
    </row>
    <row r="111" spans="1:93" x14ac:dyDescent="0.25">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80"/>
      <c r="BL111" s="80"/>
      <c r="BM111" s="80"/>
      <c r="BN111" s="80"/>
      <c r="BO111" s="80"/>
      <c r="BP111" s="80"/>
      <c r="BQ111" s="80"/>
      <c r="BR111" s="80"/>
      <c r="BS111" s="80"/>
      <c r="BT111" s="80"/>
      <c r="BU111" s="80"/>
      <c r="BV111" s="80"/>
      <c r="BW111" s="80"/>
      <c r="BX111" s="80"/>
      <c r="BY111" s="80"/>
      <c r="BZ111" s="80"/>
      <c r="CA111" s="80"/>
      <c r="CB111" s="80"/>
      <c r="CC111" s="80"/>
      <c r="CD111" s="80"/>
      <c r="CE111" s="80"/>
      <c r="CF111" s="80"/>
      <c r="CG111" s="80"/>
      <c r="CH111" s="80"/>
      <c r="CI111" s="80"/>
      <c r="CJ111" s="80"/>
      <c r="CK111" s="80"/>
      <c r="CL111" s="80"/>
      <c r="CM111" s="80"/>
      <c r="CN111" s="80"/>
      <c r="CO111" s="80"/>
    </row>
    <row r="112" spans="1:93" x14ac:dyDescent="0.25">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80"/>
      <c r="BL112" s="80"/>
      <c r="BM112" s="80"/>
      <c r="BN112" s="80"/>
      <c r="BO112" s="80"/>
      <c r="BP112" s="80"/>
      <c r="BQ112" s="80"/>
      <c r="BR112" s="80"/>
      <c r="BS112" s="80"/>
      <c r="BT112" s="80"/>
      <c r="BU112" s="80"/>
      <c r="BV112" s="80"/>
      <c r="BW112" s="80"/>
      <c r="BX112" s="80"/>
      <c r="BY112" s="80"/>
      <c r="BZ112" s="80"/>
      <c r="CA112" s="80"/>
      <c r="CB112" s="80"/>
      <c r="CC112" s="80"/>
      <c r="CD112" s="80"/>
      <c r="CE112" s="80"/>
      <c r="CF112" s="80"/>
      <c r="CG112" s="80"/>
      <c r="CH112" s="80"/>
      <c r="CI112" s="80"/>
      <c r="CJ112" s="80"/>
      <c r="CK112" s="80"/>
      <c r="CL112" s="80"/>
      <c r="CM112" s="80"/>
      <c r="CN112" s="80"/>
      <c r="CO112" s="80"/>
    </row>
    <row r="113" spans="1:93" x14ac:dyDescent="0.25">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0"/>
      <c r="BR113" s="80"/>
      <c r="BS113" s="80"/>
      <c r="BT113" s="80"/>
      <c r="BU113" s="80"/>
      <c r="BV113" s="80"/>
      <c r="BW113" s="80"/>
      <c r="BX113" s="80"/>
      <c r="BY113" s="80"/>
      <c r="BZ113" s="80"/>
      <c r="CA113" s="80"/>
      <c r="CB113" s="80"/>
      <c r="CC113" s="80"/>
      <c r="CD113" s="80"/>
      <c r="CE113" s="80"/>
      <c r="CF113" s="80"/>
      <c r="CG113" s="80"/>
      <c r="CH113" s="80"/>
      <c r="CI113" s="80"/>
      <c r="CJ113" s="80"/>
      <c r="CK113" s="80"/>
      <c r="CL113" s="80"/>
      <c r="CM113" s="80"/>
      <c r="CN113" s="80"/>
      <c r="CO113" s="80"/>
    </row>
    <row r="114" spans="1:93" x14ac:dyDescent="0.25">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c r="BL114" s="80"/>
      <c r="BM114" s="80"/>
      <c r="BN114" s="80"/>
      <c r="BO114" s="80"/>
      <c r="BP114" s="80"/>
      <c r="BQ114" s="80"/>
      <c r="BR114" s="80"/>
      <c r="BS114" s="80"/>
      <c r="BT114" s="80"/>
      <c r="BU114" s="80"/>
      <c r="BV114" s="80"/>
      <c r="BW114" s="80"/>
      <c r="BX114" s="80"/>
      <c r="BY114" s="80"/>
      <c r="BZ114" s="80"/>
      <c r="CA114" s="80"/>
      <c r="CB114" s="80"/>
      <c r="CC114" s="80"/>
      <c r="CD114" s="80"/>
      <c r="CE114" s="80"/>
      <c r="CF114" s="80"/>
      <c r="CG114" s="80"/>
      <c r="CH114" s="80"/>
      <c r="CI114" s="80"/>
      <c r="CJ114" s="80"/>
      <c r="CK114" s="80"/>
      <c r="CL114" s="80"/>
      <c r="CM114" s="80"/>
      <c r="CN114" s="80"/>
      <c r="CO114" s="80"/>
    </row>
    <row r="115" spans="1:93" x14ac:dyDescent="0.25">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c r="BN115" s="80"/>
      <c r="BO115" s="80"/>
      <c r="BP115" s="80"/>
      <c r="BQ115" s="80"/>
      <c r="BR115" s="80"/>
      <c r="BS115" s="80"/>
      <c r="BT115" s="80"/>
      <c r="BU115" s="80"/>
      <c r="BV115" s="80"/>
      <c r="BW115" s="80"/>
      <c r="BX115" s="80"/>
      <c r="BY115" s="80"/>
      <c r="BZ115" s="80"/>
      <c r="CA115" s="80"/>
      <c r="CB115" s="80"/>
      <c r="CC115" s="80"/>
      <c r="CD115" s="80"/>
      <c r="CE115" s="80"/>
      <c r="CF115" s="80"/>
      <c r="CG115" s="80"/>
      <c r="CH115" s="80"/>
      <c r="CI115" s="80"/>
      <c r="CJ115" s="80"/>
      <c r="CK115" s="80"/>
      <c r="CL115" s="80"/>
      <c r="CM115" s="80"/>
      <c r="CN115" s="80"/>
      <c r="CO115" s="80"/>
    </row>
    <row r="116" spans="1:93" x14ac:dyDescent="0.25">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0"/>
      <c r="BM116" s="80"/>
      <c r="BN116" s="80"/>
      <c r="BO116" s="80"/>
      <c r="BP116" s="80"/>
      <c r="BQ116" s="80"/>
      <c r="BR116" s="80"/>
      <c r="BS116" s="80"/>
      <c r="BT116" s="80"/>
      <c r="BU116" s="80"/>
      <c r="BV116" s="80"/>
      <c r="BW116" s="80"/>
      <c r="BX116" s="80"/>
      <c r="BY116" s="80"/>
      <c r="BZ116" s="80"/>
      <c r="CA116" s="80"/>
      <c r="CB116" s="80"/>
      <c r="CC116" s="80"/>
      <c r="CD116" s="80"/>
      <c r="CE116" s="80"/>
      <c r="CF116" s="80"/>
      <c r="CG116" s="80"/>
      <c r="CH116" s="80"/>
      <c r="CI116" s="80"/>
      <c r="CJ116" s="80"/>
      <c r="CK116" s="80"/>
      <c r="CL116" s="80"/>
      <c r="CM116" s="80"/>
      <c r="CN116" s="80"/>
      <c r="CO116" s="80"/>
    </row>
    <row r="117" spans="1:93" x14ac:dyDescent="0.25">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c r="BL117" s="80"/>
      <c r="BM117" s="80"/>
      <c r="BN117" s="80"/>
      <c r="BO117" s="80"/>
      <c r="BP117" s="80"/>
      <c r="BQ117" s="80"/>
      <c r="BR117" s="80"/>
      <c r="BS117" s="80"/>
      <c r="BT117" s="80"/>
      <c r="BU117" s="80"/>
      <c r="BV117" s="80"/>
      <c r="BW117" s="80"/>
      <c r="BX117" s="80"/>
      <c r="BY117" s="80"/>
      <c r="BZ117" s="80"/>
      <c r="CA117" s="80"/>
      <c r="CB117" s="80"/>
      <c r="CC117" s="80"/>
      <c r="CD117" s="80"/>
      <c r="CE117" s="80"/>
      <c r="CF117" s="80"/>
      <c r="CG117" s="80"/>
      <c r="CH117" s="80"/>
      <c r="CI117" s="80"/>
      <c r="CJ117" s="80"/>
      <c r="CK117" s="80"/>
      <c r="CL117" s="80"/>
      <c r="CM117" s="80"/>
      <c r="CN117" s="80"/>
      <c r="CO117" s="80"/>
    </row>
    <row r="118" spans="1:93" x14ac:dyDescent="0.25">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0"/>
      <c r="BY118" s="80"/>
      <c r="BZ118" s="80"/>
      <c r="CA118" s="80"/>
      <c r="CB118" s="80"/>
      <c r="CC118" s="80"/>
      <c r="CD118" s="80"/>
      <c r="CE118" s="80"/>
      <c r="CF118" s="80"/>
      <c r="CG118" s="80"/>
      <c r="CH118" s="80"/>
      <c r="CI118" s="80"/>
      <c r="CJ118" s="80"/>
      <c r="CK118" s="80"/>
      <c r="CL118" s="80"/>
      <c r="CM118" s="80"/>
      <c r="CN118" s="80"/>
      <c r="CO118" s="80"/>
    </row>
    <row r="119" spans="1:93" x14ac:dyDescent="0.25">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c r="BL119" s="80"/>
      <c r="BM119" s="80"/>
      <c r="BN119" s="80"/>
      <c r="BO119" s="80"/>
      <c r="BP119" s="80"/>
      <c r="BQ119" s="80"/>
      <c r="BR119" s="80"/>
      <c r="BS119" s="80"/>
      <c r="BT119" s="80"/>
      <c r="BU119" s="80"/>
      <c r="BV119" s="80"/>
      <c r="BW119" s="80"/>
      <c r="BX119" s="80"/>
      <c r="BY119" s="80"/>
      <c r="BZ119" s="80"/>
      <c r="CA119" s="80"/>
      <c r="CB119" s="80"/>
      <c r="CC119" s="80"/>
      <c r="CD119" s="80"/>
      <c r="CE119" s="80"/>
      <c r="CF119" s="80"/>
      <c r="CG119" s="80"/>
      <c r="CH119" s="80"/>
      <c r="CI119" s="80"/>
      <c r="CJ119" s="80"/>
      <c r="CK119" s="80"/>
      <c r="CL119" s="80"/>
      <c r="CM119" s="80"/>
      <c r="CN119" s="80"/>
      <c r="CO119" s="80"/>
    </row>
    <row r="120" spans="1:93" x14ac:dyDescent="0.25">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c r="BK120" s="80"/>
      <c r="BL120" s="80"/>
      <c r="BM120" s="80"/>
      <c r="BN120" s="80"/>
      <c r="BO120" s="80"/>
      <c r="BP120" s="80"/>
      <c r="BQ120" s="80"/>
      <c r="BR120" s="80"/>
      <c r="BS120" s="80"/>
      <c r="BT120" s="80"/>
      <c r="BU120" s="80"/>
      <c r="BV120" s="80"/>
      <c r="BW120" s="80"/>
      <c r="BX120" s="80"/>
      <c r="BY120" s="80"/>
      <c r="BZ120" s="80"/>
      <c r="CA120" s="80"/>
      <c r="CB120" s="80"/>
      <c r="CC120" s="80"/>
      <c r="CD120" s="80"/>
      <c r="CE120" s="80"/>
      <c r="CF120" s="80"/>
      <c r="CG120" s="80"/>
      <c r="CH120" s="80"/>
      <c r="CI120" s="80"/>
      <c r="CJ120" s="80"/>
      <c r="CK120" s="80"/>
      <c r="CL120" s="80"/>
      <c r="CM120" s="80"/>
      <c r="CN120" s="80"/>
      <c r="CO120" s="80"/>
    </row>
    <row r="121" spans="1:93" x14ac:dyDescent="0.25">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c r="BL121" s="80"/>
      <c r="BM121" s="80"/>
      <c r="BN121" s="80"/>
      <c r="BO121" s="80"/>
      <c r="BP121" s="80"/>
      <c r="BQ121" s="80"/>
      <c r="BR121" s="80"/>
      <c r="BS121" s="80"/>
      <c r="BT121" s="80"/>
      <c r="BU121" s="80"/>
      <c r="BV121" s="80"/>
      <c r="BW121" s="80"/>
      <c r="BX121" s="80"/>
      <c r="BY121" s="80"/>
      <c r="BZ121" s="80"/>
      <c r="CA121" s="80"/>
      <c r="CB121" s="80"/>
      <c r="CC121" s="80"/>
      <c r="CD121" s="80"/>
      <c r="CE121" s="80"/>
      <c r="CF121" s="80"/>
      <c r="CG121" s="80"/>
      <c r="CH121" s="80"/>
      <c r="CI121" s="80"/>
      <c r="CJ121" s="80"/>
      <c r="CK121" s="80"/>
      <c r="CL121" s="80"/>
      <c r="CM121" s="80"/>
      <c r="CN121" s="80"/>
      <c r="CO121" s="80"/>
    </row>
    <row r="122" spans="1:93" x14ac:dyDescent="0.25">
      <c r="A122" s="80"/>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c r="BL122" s="80"/>
      <c r="BM122" s="80"/>
      <c r="BN122" s="80"/>
      <c r="BO122" s="80"/>
      <c r="BP122" s="80"/>
      <c r="BQ122" s="80"/>
      <c r="BR122" s="80"/>
      <c r="BS122" s="80"/>
      <c r="BT122" s="80"/>
      <c r="BU122" s="80"/>
      <c r="BV122" s="80"/>
      <c r="BW122" s="80"/>
      <c r="BX122" s="80"/>
      <c r="BY122" s="80"/>
      <c r="BZ122" s="80"/>
      <c r="CA122" s="80"/>
      <c r="CB122" s="80"/>
      <c r="CC122" s="80"/>
      <c r="CD122" s="80"/>
      <c r="CE122" s="80"/>
      <c r="CF122" s="80"/>
      <c r="CG122" s="80"/>
      <c r="CH122" s="80"/>
      <c r="CI122" s="80"/>
      <c r="CJ122" s="80"/>
      <c r="CK122" s="80"/>
      <c r="CL122" s="80"/>
      <c r="CM122" s="80"/>
      <c r="CN122" s="80"/>
      <c r="CO122" s="80"/>
    </row>
    <row r="123" spans="1:93" x14ac:dyDescent="0.25">
      <c r="A123" s="80"/>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0"/>
      <c r="BK123" s="80"/>
      <c r="BL123" s="80"/>
      <c r="BM123" s="80"/>
      <c r="BN123" s="80"/>
      <c r="BO123" s="80"/>
      <c r="BP123" s="80"/>
      <c r="BQ123" s="80"/>
      <c r="BR123" s="80"/>
      <c r="BS123" s="80"/>
      <c r="BT123" s="80"/>
      <c r="BU123" s="80"/>
      <c r="BV123" s="80"/>
      <c r="BW123" s="80"/>
      <c r="BX123" s="80"/>
      <c r="BY123" s="80"/>
      <c r="BZ123" s="80"/>
      <c r="CA123" s="80"/>
      <c r="CB123" s="80"/>
      <c r="CC123" s="80"/>
      <c r="CD123" s="80"/>
      <c r="CE123" s="80"/>
      <c r="CF123" s="80"/>
      <c r="CG123" s="80"/>
      <c r="CH123" s="80"/>
      <c r="CI123" s="80"/>
      <c r="CJ123" s="80"/>
      <c r="CK123" s="80"/>
      <c r="CL123" s="80"/>
      <c r="CM123" s="80"/>
      <c r="CN123" s="80"/>
      <c r="CO123" s="80"/>
    </row>
    <row r="124" spans="1:93" x14ac:dyDescent="0.25">
      <c r="A124" s="80"/>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c r="BJ124" s="80"/>
      <c r="BK124" s="80"/>
      <c r="BL124" s="80"/>
      <c r="BM124" s="80"/>
      <c r="BN124" s="80"/>
      <c r="BO124" s="80"/>
      <c r="BP124" s="80"/>
      <c r="BQ124" s="80"/>
      <c r="BR124" s="80"/>
      <c r="BS124" s="80"/>
      <c r="BT124" s="80"/>
      <c r="BU124" s="80"/>
      <c r="BV124" s="80"/>
      <c r="BW124" s="80"/>
      <c r="BX124" s="80"/>
      <c r="BY124" s="80"/>
      <c r="BZ124" s="80"/>
      <c r="CA124" s="80"/>
      <c r="CB124" s="80"/>
      <c r="CC124" s="80"/>
      <c r="CD124" s="80"/>
      <c r="CE124" s="80"/>
      <c r="CF124" s="80"/>
      <c r="CG124" s="80"/>
      <c r="CH124" s="80"/>
      <c r="CI124" s="80"/>
      <c r="CJ124" s="80"/>
      <c r="CK124" s="80"/>
      <c r="CL124" s="80"/>
      <c r="CM124" s="80"/>
      <c r="CN124" s="80"/>
      <c r="CO124" s="80"/>
    </row>
    <row r="125" spans="1:93" x14ac:dyDescent="0.25">
      <c r="A125" s="80"/>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c r="BL125" s="80"/>
      <c r="BM125" s="80"/>
      <c r="BN125" s="80"/>
      <c r="BO125" s="80"/>
      <c r="BP125" s="80"/>
      <c r="BQ125" s="80"/>
      <c r="BR125" s="80"/>
      <c r="BS125" s="80"/>
      <c r="BT125" s="80"/>
      <c r="BU125" s="80"/>
      <c r="BV125" s="80"/>
      <c r="BW125" s="80"/>
      <c r="BX125" s="80"/>
      <c r="BY125" s="80"/>
      <c r="BZ125" s="80"/>
      <c r="CA125" s="80"/>
      <c r="CB125" s="80"/>
      <c r="CC125" s="80"/>
      <c r="CD125" s="80"/>
      <c r="CE125" s="80"/>
      <c r="CF125" s="80"/>
      <c r="CG125" s="80"/>
      <c r="CH125" s="80"/>
      <c r="CI125" s="80"/>
      <c r="CJ125" s="80"/>
      <c r="CK125" s="80"/>
      <c r="CL125" s="80"/>
      <c r="CM125" s="80"/>
      <c r="CN125" s="80"/>
      <c r="CO125" s="80"/>
    </row>
    <row r="126" spans="1:93" x14ac:dyDescent="0.25">
      <c r="A126" s="80"/>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80"/>
      <c r="BL126" s="80"/>
      <c r="BM126" s="80"/>
      <c r="BN126" s="80"/>
      <c r="BO126" s="80"/>
      <c r="BP126" s="80"/>
      <c r="BQ126" s="80"/>
      <c r="BR126" s="80"/>
      <c r="BS126" s="80"/>
      <c r="BT126" s="80"/>
      <c r="BU126" s="80"/>
      <c r="BV126" s="80"/>
      <c r="BW126" s="80"/>
      <c r="BX126" s="80"/>
      <c r="BY126" s="80"/>
      <c r="BZ126" s="80"/>
      <c r="CA126" s="80"/>
      <c r="CB126" s="80"/>
      <c r="CC126" s="80"/>
      <c r="CD126" s="80"/>
      <c r="CE126" s="80"/>
      <c r="CF126" s="80"/>
      <c r="CG126" s="80"/>
      <c r="CH126" s="80"/>
      <c r="CI126" s="80"/>
      <c r="CJ126" s="80"/>
      <c r="CK126" s="80"/>
      <c r="CL126" s="80"/>
      <c r="CM126" s="80"/>
      <c r="CN126" s="80"/>
      <c r="CO126" s="80"/>
    </row>
    <row r="127" spans="1:93" x14ac:dyDescent="0.25">
      <c r="A127" s="80"/>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80"/>
      <c r="BR127" s="80"/>
      <c r="BS127" s="80"/>
      <c r="BT127" s="80"/>
      <c r="BU127" s="80"/>
      <c r="BV127" s="80"/>
      <c r="BW127" s="80"/>
      <c r="BX127" s="80"/>
      <c r="BY127" s="80"/>
      <c r="BZ127" s="80"/>
      <c r="CA127" s="80"/>
      <c r="CB127" s="80"/>
      <c r="CC127" s="80"/>
      <c r="CD127" s="80"/>
      <c r="CE127" s="80"/>
      <c r="CF127" s="80"/>
      <c r="CG127" s="80"/>
      <c r="CH127" s="80"/>
      <c r="CI127" s="80"/>
      <c r="CJ127" s="80"/>
      <c r="CK127" s="80"/>
      <c r="CL127" s="80"/>
      <c r="CM127" s="80"/>
      <c r="CN127" s="80"/>
      <c r="CO127" s="80"/>
    </row>
    <row r="128" spans="1:93" x14ac:dyDescent="0.25">
      <c r="A128" s="80"/>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80"/>
      <c r="BL128" s="80"/>
      <c r="BM128" s="80"/>
      <c r="BN128" s="80"/>
      <c r="BO128" s="80"/>
      <c r="BP128" s="80"/>
      <c r="BQ128" s="80"/>
      <c r="BR128" s="80"/>
      <c r="BS128" s="80"/>
      <c r="BT128" s="80"/>
      <c r="BU128" s="80"/>
      <c r="BV128" s="80"/>
      <c r="BW128" s="80"/>
      <c r="BX128" s="80"/>
      <c r="BY128" s="80"/>
      <c r="BZ128" s="80"/>
      <c r="CA128" s="80"/>
      <c r="CB128" s="80"/>
      <c r="CC128" s="80"/>
      <c r="CD128" s="80"/>
      <c r="CE128" s="80"/>
      <c r="CF128" s="80"/>
      <c r="CG128" s="80"/>
      <c r="CH128" s="80"/>
      <c r="CI128" s="80"/>
      <c r="CJ128" s="80"/>
      <c r="CK128" s="80"/>
      <c r="CL128" s="80"/>
      <c r="CM128" s="80"/>
      <c r="CN128" s="80"/>
      <c r="CO128" s="80"/>
    </row>
    <row r="129" spans="1:93" x14ac:dyDescent="0.25">
      <c r="A129" s="80"/>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c r="BL129" s="80"/>
      <c r="BM129" s="80"/>
      <c r="BN129" s="80"/>
      <c r="BO129" s="80"/>
      <c r="BP129" s="80"/>
      <c r="BQ129" s="80"/>
      <c r="BR129" s="80"/>
      <c r="BS129" s="80"/>
      <c r="BT129" s="80"/>
      <c r="BU129" s="80"/>
      <c r="BV129" s="80"/>
      <c r="BW129" s="80"/>
      <c r="BX129" s="80"/>
      <c r="BY129" s="80"/>
      <c r="BZ129" s="80"/>
      <c r="CA129" s="80"/>
      <c r="CB129" s="80"/>
      <c r="CC129" s="80"/>
      <c r="CD129" s="80"/>
      <c r="CE129" s="80"/>
      <c r="CF129" s="80"/>
      <c r="CG129" s="80"/>
      <c r="CH129" s="80"/>
      <c r="CI129" s="80"/>
      <c r="CJ129" s="80"/>
      <c r="CK129" s="80"/>
      <c r="CL129" s="80"/>
      <c r="CM129" s="80"/>
      <c r="CN129" s="80"/>
      <c r="CO129" s="80"/>
    </row>
    <row r="130" spans="1:93" x14ac:dyDescent="0.25">
      <c r="A130" s="80"/>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c r="BL130" s="80"/>
      <c r="BM130" s="80"/>
      <c r="BN130" s="80"/>
      <c r="BO130" s="80"/>
      <c r="BP130" s="80"/>
      <c r="BQ130" s="80"/>
      <c r="BR130" s="80"/>
      <c r="BS130" s="80"/>
      <c r="BT130" s="80"/>
      <c r="BU130" s="80"/>
      <c r="BV130" s="80"/>
      <c r="BW130" s="80"/>
      <c r="BX130" s="80"/>
      <c r="BY130" s="80"/>
      <c r="BZ130" s="80"/>
      <c r="CA130" s="80"/>
      <c r="CB130" s="80"/>
      <c r="CC130" s="80"/>
      <c r="CD130" s="80"/>
      <c r="CE130" s="80"/>
      <c r="CF130" s="80"/>
      <c r="CG130" s="80"/>
      <c r="CH130" s="80"/>
      <c r="CI130" s="80"/>
      <c r="CJ130" s="80"/>
      <c r="CK130" s="80"/>
      <c r="CL130" s="80"/>
      <c r="CM130" s="80"/>
      <c r="CN130" s="80"/>
      <c r="CO130" s="80"/>
    </row>
    <row r="131" spans="1:93" x14ac:dyDescent="0.25">
      <c r="A131" s="80"/>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0"/>
      <c r="CB131" s="80"/>
      <c r="CC131" s="80"/>
      <c r="CD131" s="80"/>
      <c r="CE131" s="80"/>
      <c r="CF131" s="80"/>
      <c r="CG131" s="80"/>
      <c r="CH131" s="80"/>
      <c r="CI131" s="80"/>
      <c r="CJ131" s="80"/>
      <c r="CK131" s="80"/>
      <c r="CL131" s="80"/>
      <c r="CM131" s="80"/>
      <c r="CN131" s="80"/>
      <c r="CO131" s="80"/>
    </row>
    <row r="132" spans="1:93" x14ac:dyDescent="0.25">
      <c r="A132" s="80"/>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0"/>
      <c r="CB132" s="80"/>
      <c r="CC132" s="80"/>
      <c r="CD132" s="80"/>
      <c r="CE132" s="80"/>
      <c r="CF132" s="80"/>
      <c r="CG132" s="80"/>
      <c r="CH132" s="80"/>
      <c r="CI132" s="80"/>
      <c r="CJ132" s="80"/>
      <c r="CK132" s="80"/>
      <c r="CL132" s="80"/>
      <c r="CM132" s="80"/>
      <c r="CN132" s="80"/>
      <c r="CO132" s="80"/>
    </row>
    <row r="133" spans="1:93" x14ac:dyDescent="0.25">
      <c r="A133" s="80"/>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c r="BL133" s="80"/>
      <c r="BM133" s="80"/>
      <c r="BN133" s="80"/>
      <c r="BO133" s="80"/>
      <c r="BP133" s="80"/>
      <c r="BQ133" s="80"/>
      <c r="BR133" s="80"/>
      <c r="BS133" s="80"/>
      <c r="BT133" s="80"/>
      <c r="BU133" s="80"/>
      <c r="BV133" s="80"/>
      <c r="BW133" s="80"/>
      <c r="BX133" s="80"/>
      <c r="BY133" s="80"/>
      <c r="BZ133" s="80"/>
      <c r="CA133" s="80"/>
      <c r="CB133" s="80"/>
      <c r="CC133" s="80"/>
      <c r="CD133" s="80"/>
      <c r="CE133" s="80"/>
      <c r="CF133" s="80"/>
      <c r="CG133" s="80"/>
      <c r="CH133" s="80"/>
      <c r="CI133" s="80"/>
      <c r="CJ133" s="80"/>
      <c r="CK133" s="80"/>
      <c r="CL133" s="80"/>
      <c r="CM133" s="80"/>
      <c r="CN133" s="80"/>
      <c r="CO133" s="80"/>
    </row>
    <row r="134" spans="1:93" x14ac:dyDescent="0.25">
      <c r="A134" s="80"/>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c r="BL134" s="80"/>
      <c r="BM134" s="80"/>
      <c r="BN134" s="80"/>
      <c r="BO134" s="80"/>
      <c r="BP134" s="80"/>
      <c r="BQ134" s="80"/>
      <c r="BR134" s="80"/>
      <c r="BS134" s="80"/>
      <c r="BT134" s="80"/>
      <c r="BU134" s="80"/>
      <c r="BV134" s="80"/>
      <c r="BW134" s="80"/>
      <c r="BX134" s="80"/>
      <c r="BY134" s="80"/>
      <c r="BZ134" s="80"/>
      <c r="CA134" s="80"/>
      <c r="CB134" s="80"/>
      <c r="CC134" s="80"/>
      <c r="CD134" s="80"/>
      <c r="CE134" s="80"/>
      <c r="CF134" s="80"/>
      <c r="CG134" s="80"/>
      <c r="CH134" s="80"/>
      <c r="CI134" s="80"/>
      <c r="CJ134" s="80"/>
      <c r="CK134" s="80"/>
      <c r="CL134" s="80"/>
      <c r="CM134" s="80"/>
      <c r="CN134" s="80"/>
      <c r="CO134" s="80"/>
    </row>
    <row r="135" spans="1:93" x14ac:dyDescent="0.25">
      <c r="A135" s="80"/>
      <c r="B135" s="80"/>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c r="BJ135" s="80"/>
      <c r="BK135" s="80"/>
      <c r="BL135" s="80"/>
      <c r="BM135" s="80"/>
      <c r="BN135" s="80"/>
      <c r="BO135" s="80"/>
      <c r="BP135" s="80"/>
      <c r="BQ135" s="80"/>
      <c r="BR135" s="80"/>
      <c r="BS135" s="80"/>
      <c r="BT135" s="80"/>
      <c r="BU135" s="80"/>
      <c r="BV135" s="80"/>
      <c r="BW135" s="80"/>
      <c r="BX135" s="80"/>
      <c r="BY135" s="80"/>
      <c r="BZ135" s="80"/>
      <c r="CA135" s="80"/>
      <c r="CB135" s="80"/>
      <c r="CC135" s="80"/>
      <c r="CD135" s="80"/>
      <c r="CE135" s="80"/>
      <c r="CF135" s="80"/>
      <c r="CG135" s="80"/>
      <c r="CH135" s="80"/>
      <c r="CI135" s="80"/>
      <c r="CJ135" s="80"/>
      <c r="CK135" s="80"/>
      <c r="CL135" s="80"/>
      <c r="CM135" s="80"/>
      <c r="CN135" s="80"/>
      <c r="CO135" s="80"/>
    </row>
    <row r="136" spans="1:93" x14ac:dyDescent="0.25">
      <c r="A136" s="80"/>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c r="BK136" s="80"/>
      <c r="BL136" s="80"/>
      <c r="BM136" s="80"/>
      <c r="BN136" s="80"/>
      <c r="BO136" s="80"/>
      <c r="BP136" s="80"/>
      <c r="BQ136" s="80"/>
      <c r="BR136" s="80"/>
      <c r="BS136" s="80"/>
      <c r="BT136" s="80"/>
      <c r="BU136" s="80"/>
      <c r="BV136" s="80"/>
      <c r="BW136" s="80"/>
      <c r="BX136" s="80"/>
      <c r="BY136" s="80"/>
      <c r="BZ136" s="80"/>
      <c r="CA136" s="80"/>
      <c r="CB136" s="80"/>
      <c r="CC136" s="80"/>
      <c r="CD136" s="80"/>
      <c r="CE136" s="80"/>
      <c r="CF136" s="80"/>
      <c r="CG136" s="80"/>
      <c r="CH136" s="80"/>
      <c r="CI136" s="80"/>
      <c r="CJ136" s="80"/>
      <c r="CK136" s="80"/>
      <c r="CL136" s="80"/>
      <c r="CM136" s="80"/>
      <c r="CN136" s="80"/>
      <c r="CO136" s="80"/>
    </row>
    <row r="137" spans="1:93" x14ac:dyDescent="0.25">
      <c r="A137" s="80"/>
      <c r="B137" s="80"/>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0"/>
      <c r="BD137" s="80"/>
      <c r="BE137" s="80"/>
      <c r="BF137" s="80"/>
      <c r="BG137" s="80"/>
      <c r="BH137" s="80"/>
      <c r="BI137" s="80"/>
      <c r="BJ137" s="80"/>
      <c r="BK137" s="80"/>
      <c r="BL137" s="80"/>
      <c r="BM137" s="80"/>
      <c r="BN137" s="80"/>
      <c r="BO137" s="80"/>
      <c r="BP137" s="80"/>
      <c r="BQ137" s="80"/>
      <c r="BR137" s="80"/>
      <c r="BS137" s="80"/>
      <c r="BT137" s="80"/>
      <c r="BU137" s="80"/>
      <c r="BV137" s="80"/>
      <c r="BW137" s="80"/>
      <c r="BX137" s="80"/>
      <c r="BY137" s="80"/>
      <c r="BZ137" s="80"/>
      <c r="CA137" s="80"/>
      <c r="CB137" s="80"/>
      <c r="CC137" s="80"/>
      <c r="CD137" s="80"/>
      <c r="CE137" s="80"/>
      <c r="CF137" s="80"/>
      <c r="CG137" s="80"/>
      <c r="CH137" s="80"/>
      <c r="CI137" s="80"/>
      <c r="CJ137" s="80"/>
      <c r="CK137" s="80"/>
      <c r="CL137" s="80"/>
      <c r="CM137" s="80"/>
      <c r="CN137" s="80"/>
      <c r="CO137" s="80"/>
    </row>
    <row r="138" spans="1:93" x14ac:dyDescent="0.25">
      <c r="A138" s="80"/>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c r="BD138" s="80"/>
      <c r="BE138" s="80"/>
      <c r="BF138" s="80"/>
      <c r="BG138" s="80"/>
      <c r="BH138" s="80"/>
      <c r="BI138" s="80"/>
      <c r="BJ138" s="80"/>
      <c r="BK138" s="80"/>
      <c r="BL138" s="80"/>
      <c r="BM138" s="80"/>
      <c r="BN138" s="80"/>
      <c r="BO138" s="80"/>
      <c r="BP138" s="80"/>
      <c r="BQ138" s="80"/>
      <c r="BR138" s="80"/>
      <c r="BS138" s="80"/>
      <c r="BT138" s="80"/>
      <c r="BU138" s="80"/>
      <c r="BV138" s="80"/>
      <c r="BW138" s="80"/>
      <c r="BX138" s="80"/>
      <c r="BY138" s="80"/>
      <c r="BZ138" s="80"/>
      <c r="CA138" s="80"/>
      <c r="CB138" s="80"/>
      <c r="CC138" s="80"/>
      <c r="CD138" s="80"/>
      <c r="CE138" s="80"/>
      <c r="CF138" s="80"/>
      <c r="CG138" s="80"/>
      <c r="CH138" s="80"/>
      <c r="CI138" s="80"/>
      <c r="CJ138" s="80"/>
      <c r="CK138" s="80"/>
      <c r="CL138" s="80"/>
      <c r="CM138" s="80"/>
      <c r="CN138" s="80"/>
      <c r="CO138" s="80"/>
    </row>
    <row r="139" spans="1:93" x14ac:dyDescent="0.25">
      <c r="A139" s="80"/>
      <c r="B139" s="80"/>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80"/>
      <c r="BB139" s="80"/>
      <c r="BC139" s="80"/>
      <c r="BD139" s="80"/>
      <c r="BE139" s="80"/>
      <c r="BF139" s="80"/>
      <c r="BG139" s="80"/>
      <c r="BH139" s="80"/>
      <c r="BI139" s="80"/>
      <c r="BJ139" s="80"/>
      <c r="BK139" s="80"/>
      <c r="BL139" s="80"/>
      <c r="BM139" s="80"/>
      <c r="BN139" s="80"/>
      <c r="BO139" s="80"/>
      <c r="BP139" s="80"/>
      <c r="BQ139" s="80"/>
      <c r="BR139" s="80"/>
      <c r="BS139" s="80"/>
      <c r="BT139" s="80"/>
      <c r="BU139" s="80"/>
      <c r="BV139" s="80"/>
      <c r="BW139" s="80"/>
      <c r="BX139" s="80"/>
      <c r="BY139" s="80"/>
      <c r="BZ139" s="80"/>
      <c r="CA139" s="80"/>
      <c r="CB139" s="80"/>
      <c r="CC139" s="80"/>
      <c r="CD139" s="80"/>
      <c r="CE139" s="80"/>
      <c r="CF139" s="80"/>
      <c r="CG139" s="80"/>
      <c r="CH139" s="80"/>
      <c r="CI139" s="80"/>
      <c r="CJ139" s="80"/>
      <c r="CK139" s="80"/>
      <c r="CL139" s="80"/>
      <c r="CM139" s="80"/>
      <c r="CN139" s="80"/>
      <c r="CO139" s="80"/>
    </row>
    <row r="140" spans="1:93" x14ac:dyDescent="0.25">
      <c r="A140" s="80"/>
      <c r="B140" s="80"/>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0"/>
      <c r="BD140" s="80"/>
      <c r="BE140" s="80"/>
      <c r="BF140" s="80"/>
      <c r="BG140" s="80"/>
      <c r="BH140" s="80"/>
      <c r="BI140" s="80"/>
      <c r="BJ140" s="80"/>
      <c r="BK140" s="80"/>
      <c r="BL140" s="80"/>
      <c r="BM140" s="80"/>
      <c r="BN140" s="80"/>
      <c r="BO140" s="80"/>
      <c r="BP140" s="80"/>
      <c r="BQ140" s="80"/>
      <c r="BR140" s="80"/>
      <c r="BS140" s="80"/>
      <c r="BT140" s="80"/>
      <c r="BU140" s="80"/>
      <c r="BV140" s="80"/>
      <c r="BW140" s="80"/>
      <c r="BX140" s="80"/>
      <c r="BY140" s="80"/>
      <c r="BZ140" s="80"/>
      <c r="CA140" s="80"/>
      <c r="CB140" s="80"/>
      <c r="CC140" s="80"/>
      <c r="CD140" s="80"/>
      <c r="CE140" s="80"/>
      <c r="CF140" s="80"/>
      <c r="CG140" s="80"/>
      <c r="CH140" s="80"/>
      <c r="CI140" s="80"/>
      <c r="CJ140" s="80"/>
      <c r="CK140" s="80"/>
      <c r="CL140" s="80"/>
      <c r="CM140" s="80"/>
      <c r="CN140" s="80"/>
      <c r="CO140" s="80"/>
    </row>
    <row r="141" spans="1:93" x14ac:dyDescent="0.25">
      <c r="A141" s="80"/>
      <c r="B141" s="80"/>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0"/>
      <c r="BD141" s="80"/>
      <c r="BE141" s="80"/>
      <c r="BF141" s="80"/>
      <c r="BG141" s="80"/>
      <c r="BH141" s="80"/>
      <c r="BI141" s="80"/>
      <c r="BJ141" s="80"/>
      <c r="BK141" s="80"/>
      <c r="BL141" s="80"/>
      <c r="BM141" s="80"/>
      <c r="BN141" s="80"/>
      <c r="BO141" s="80"/>
      <c r="BP141" s="80"/>
      <c r="BQ141" s="80"/>
      <c r="BR141" s="80"/>
      <c r="BS141" s="80"/>
      <c r="BT141" s="80"/>
      <c r="BU141" s="80"/>
      <c r="BV141" s="80"/>
      <c r="BW141" s="80"/>
      <c r="BX141" s="80"/>
      <c r="BY141" s="80"/>
      <c r="BZ141" s="80"/>
      <c r="CA141" s="80"/>
      <c r="CB141" s="80"/>
      <c r="CC141" s="80"/>
      <c r="CD141" s="80"/>
      <c r="CE141" s="80"/>
      <c r="CF141" s="80"/>
      <c r="CG141" s="80"/>
      <c r="CH141" s="80"/>
      <c r="CI141" s="80"/>
      <c r="CJ141" s="80"/>
      <c r="CK141" s="80"/>
      <c r="CL141" s="80"/>
      <c r="CM141" s="80"/>
      <c r="CN141" s="80"/>
      <c r="CO141" s="80"/>
    </row>
    <row r="142" spans="1:93" x14ac:dyDescent="0.25">
      <c r="A142" s="80"/>
      <c r="B142" s="80"/>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0"/>
      <c r="BC142" s="80"/>
      <c r="BD142" s="80"/>
      <c r="BE142" s="80"/>
      <c r="BF142" s="80"/>
      <c r="BG142" s="80"/>
      <c r="BH142" s="80"/>
      <c r="BI142" s="80"/>
      <c r="BJ142" s="80"/>
      <c r="BK142" s="80"/>
      <c r="BL142" s="80"/>
      <c r="BM142" s="80"/>
      <c r="BN142" s="80"/>
      <c r="BO142" s="80"/>
      <c r="BP142" s="80"/>
      <c r="BQ142" s="80"/>
      <c r="BR142" s="80"/>
      <c r="BS142" s="80"/>
      <c r="BT142" s="80"/>
      <c r="BU142" s="80"/>
      <c r="BV142" s="80"/>
      <c r="BW142" s="80"/>
      <c r="BX142" s="80"/>
      <c r="BY142" s="80"/>
      <c r="BZ142" s="80"/>
      <c r="CA142" s="80"/>
      <c r="CB142" s="80"/>
      <c r="CC142" s="80"/>
      <c r="CD142" s="80"/>
      <c r="CE142" s="80"/>
      <c r="CF142" s="80"/>
      <c r="CG142" s="80"/>
      <c r="CH142" s="80"/>
      <c r="CI142" s="80"/>
      <c r="CJ142" s="80"/>
      <c r="CK142" s="80"/>
      <c r="CL142" s="80"/>
      <c r="CM142" s="80"/>
      <c r="CN142" s="80"/>
      <c r="CO142" s="80"/>
    </row>
    <row r="143" spans="1:93" x14ac:dyDescent="0.25">
      <c r="A143" s="80"/>
      <c r="B143" s="80"/>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0"/>
      <c r="BD143" s="80"/>
      <c r="BE143" s="80"/>
      <c r="BF143" s="80"/>
      <c r="BG143" s="80"/>
      <c r="BH143" s="80"/>
      <c r="BI143" s="80"/>
      <c r="BJ143" s="80"/>
      <c r="BK143" s="80"/>
      <c r="BL143" s="80"/>
      <c r="BM143" s="80"/>
      <c r="BN143" s="80"/>
      <c r="BO143" s="80"/>
      <c r="BP143" s="80"/>
      <c r="BQ143" s="80"/>
      <c r="BR143" s="80"/>
      <c r="BS143" s="80"/>
      <c r="BT143" s="80"/>
      <c r="BU143" s="80"/>
      <c r="BV143" s="80"/>
      <c r="BW143" s="80"/>
      <c r="BX143" s="80"/>
      <c r="BY143" s="80"/>
      <c r="BZ143" s="80"/>
      <c r="CA143" s="80"/>
      <c r="CB143" s="80"/>
      <c r="CC143" s="80"/>
      <c r="CD143" s="80"/>
      <c r="CE143" s="80"/>
      <c r="CF143" s="80"/>
      <c r="CG143" s="80"/>
      <c r="CH143" s="80"/>
      <c r="CI143" s="80"/>
      <c r="CJ143" s="80"/>
      <c r="CK143" s="80"/>
      <c r="CL143" s="80"/>
      <c r="CM143" s="80"/>
      <c r="CN143" s="80"/>
      <c r="CO143" s="80"/>
    </row>
    <row r="144" spans="1:93" x14ac:dyDescent="0.25">
      <c r="A144" s="80"/>
      <c r="B144" s="80"/>
      <c r="C144" s="80"/>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80"/>
      <c r="BA144" s="80"/>
      <c r="BB144" s="80"/>
      <c r="BC144" s="80"/>
      <c r="BD144" s="80"/>
      <c r="BE144" s="80"/>
      <c r="BF144" s="80"/>
      <c r="BG144" s="80"/>
      <c r="BH144" s="80"/>
      <c r="BI144" s="80"/>
      <c r="BJ144" s="80"/>
      <c r="BK144" s="80"/>
      <c r="BL144" s="80"/>
      <c r="BM144" s="80"/>
      <c r="BN144" s="80"/>
      <c r="BO144" s="80"/>
      <c r="BP144" s="80"/>
      <c r="BQ144" s="80"/>
      <c r="BR144" s="80"/>
      <c r="BS144" s="80"/>
      <c r="BT144" s="80"/>
      <c r="BU144" s="80"/>
      <c r="BV144" s="80"/>
      <c r="BW144" s="80"/>
      <c r="BX144" s="80"/>
      <c r="BY144" s="80"/>
      <c r="BZ144" s="80"/>
      <c r="CA144" s="80"/>
      <c r="CB144" s="80"/>
      <c r="CC144" s="80"/>
      <c r="CD144" s="80"/>
      <c r="CE144" s="80"/>
      <c r="CF144" s="80"/>
      <c r="CG144" s="80"/>
      <c r="CH144" s="80"/>
      <c r="CI144" s="80"/>
      <c r="CJ144" s="80"/>
      <c r="CK144" s="80"/>
      <c r="CL144" s="80"/>
      <c r="CM144" s="80"/>
      <c r="CN144" s="80"/>
      <c r="CO144" s="80"/>
    </row>
    <row r="145" spans="1:93" x14ac:dyDescent="0.25">
      <c r="A145" s="80"/>
      <c r="B145" s="80"/>
      <c r="C145" s="80"/>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c r="BC145" s="80"/>
      <c r="BD145" s="80"/>
      <c r="BE145" s="80"/>
      <c r="BF145" s="80"/>
      <c r="BG145" s="80"/>
      <c r="BH145" s="80"/>
      <c r="BI145" s="80"/>
      <c r="BJ145" s="80"/>
      <c r="BK145" s="80"/>
      <c r="BL145" s="80"/>
      <c r="BM145" s="80"/>
      <c r="BN145" s="80"/>
      <c r="BO145" s="80"/>
      <c r="BP145" s="80"/>
      <c r="BQ145" s="80"/>
      <c r="BR145" s="80"/>
      <c r="BS145" s="80"/>
      <c r="BT145" s="80"/>
      <c r="BU145" s="80"/>
      <c r="BV145" s="80"/>
      <c r="BW145" s="80"/>
      <c r="BX145" s="80"/>
      <c r="BY145" s="80"/>
      <c r="BZ145" s="80"/>
      <c r="CA145" s="80"/>
      <c r="CB145" s="80"/>
      <c r="CC145" s="80"/>
      <c r="CD145" s="80"/>
      <c r="CE145" s="80"/>
      <c r="CF145" s="80"/>
      <c r="CG145" s="80"/>
      <c r="CH145" s="80"/>
      <c r="CI145" s="80"/>
      <c r="CJ145" s="80"/>
      <c r="CK145" s="80"/>
      <c r="CL145" s="80"/>
      <c r="CM145" s="80"/>
      <c r="CN145" s="80"/>
      <c r="CO145" s="80"/>
    </row>
    <row r="146" spans="1:93" x14ac:dyDescent="0.25">
      <c r="A146" s="80"/>
      <c r="B146" s="80"/>
      <c r="C146" s="80"/>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0"/>
      <c r="BD146" s="80"/>
      <c r="BE146" s="80"/>
      <c r="BF146" s="80"/>
      <c r="BG146" s="80"/>
      <c r="BH146" s="80"/>
      <c r="BI146" s="80"/>
      <c r="BJ146" s="80"/>
      <c r="BK146" s="80"/>
      <c r="BL146" s="80"/>
      <c r="BM146" s="80"/>
      <c r="BN146" s="80"/>
      <c r="BO146" s="80"/>
      <c r="BP146" s="80"/>
      <c r="BQ146" s="80"/>
      <c r="BR146" s="80"/>
      <c r="BS146" s="80"/>
      <c r="BT146" s="80"/>
      <c r="BU146" s="80"/>
      <c r="BV146" s="80"/>
      <c r="BW146" s="80"/>
      <c r="BX146" s="80"/>
      <c r="BY146" s="80"/>
      <c r="BZ146" s="80"/>
      <c r="CA146" s="80"/>
      <c r="CB146" s="80"/>
      <c r="CC146" s="80"/>
      <c r="CD146" s="80"/>
      <c r="CE146" s="80"/>
      <c r="CF146" s="80"/>
      <c r="CG146" s="80"/>
      <c r="CH146" s="80"/>
      <c r="CI146" s="80"/>
      <c r="CJ146" s="80"/>
      <c r="CK146" s="80"/>
      <c r="CL146" s="80"/>
      <c r="CM146" s="80"/>
      <c r="CN146" s="80"/>
      <c r="CO146" s="80"/>
    </row>
    <row r="147" spans="1:93" x14ac:dyDescent="0.25">
      <c r="A147" s="80"/>
      <c r="B147" s="80"/>
      <c r="C147" s="80"/>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0"/>
      <c r="BD147" s="80"/>
      <c r="BE147" s="80"/>
      <c r="BF147" s="80"/>
      <c r="BG147" s="80"/>
      <c r="BH147" s="80"/>
      <c r="BI147" s="80"/>
      <c r="BJ147" s="80"/>
      <c r="BK147" s="80"/>
      <c r="BL147" s="80"/>
      <c r="BM147" s="80"/>
      <c r="BN147" s="80"/>
      <c r="BO147" s="80"/>
      <c r="BP147" s="80"/>
      <c r="BQ147" s="80"/>
      <c r="BR147" s="80"/>
      <c r="BS147" s="80"/>
      <c r="BT147" s="80"/>
      <c r="BU147" s="80"/>
      <c r="BV147" s="80"/>
      <c r="BW147" s="80"/>
      <c r="BX147" s="80"/>
      <c r="BY147" s="80"/>
      <c r="BZ147" s="80"/>
      <c r="CA147" s="80"/>
      <c r="CB147" s="80"/>
      <c r="CC147" s="80"/>
      <c r="CD147" s="80"/>
      <c r="CE147" s="80"/>
      <c r="CF147" s="80"/>
      <c r="CG147" s="80"/>
      <c r="CH147" s="80"/>
      <c r="CI147" s="80"/>
      <c r="CJ147" s="80"/>
      <c r="CK147" s="80"/>
      <c r="CL147" s="80"/>
      <c r="CM147" s="80"/>
      <c r="CN147" s="80"/>
      <c r="CO147" s="80"/>
    </row>
    <row r="148" spans="1:93" x14ac:dyDescent="0.25">
      <c r="A148" s="80"/>
      <c r="B148" s="80"/>
      <c r="C148" s="80"/>
      <c r="D148" s="80"/>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0"/>
      <c r="BD148" s="80"/>
      <c r="BE148" s="80"/>
      <c r="BF148" s="80"/>
      <c r="BG148" s="80"/>
      <c r="BH148" s="80"/>
      <c r="BI148" s="80"/>
      <c r="BJ148" s="80"/>
      <c r="BK148" s="80"/>
      <c r="BL148" s="80"/>
      <c r="BM148" s="80"/>
      <c r="BN148" s="80"/>
      <c r="BO148" s="80"/>
      <c r="BP148" s="80"/>
      <c r="BQ148" s="80"/>
      <c r="BR148" s="80"/>
      <c r="BS148" s="80"/>
      <c r="BT148" s="80"/>
      <c r="BU148" s="80"/>
      <c r="BV148" s="80"/>
      <c r="BW148" s="80"/>
      <c r="BX148" s="80"/>
      <c r="BY148" s="80"/>
      <c r="BZ148" s="80"/>
      <c r="CA148" s="80"/>
      <c r="CB148" s="80"/>
      <c r="CC148" s="80"/>
      <c r="CD148" s="80"/>
      <c r="CE148" s="80"/>
      <c r="CF148" s="80"/>
      <c r="CG148" s="80"/>
      <c r="CH148" s="80"/>
      <c r="CI148" s="80"/>
      <c r="CJ148" s="80"/>
      <c r="CK148" s="80"/>
      <c r="CL148" s="80"/>
      <c r="CM148" s="80"/>
      <c r="CN148" s="80"/>
      <c r="CO148" s="80"/>
    </row>
    <row r="149" spans="1:93" x14ac:dyDescent="0.25">
      <c r="A149" s="80"/>
      <c r="B149" s="80"/>
      <c r="C149" s="80"/>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0"/>
      <c r="BD149" s="80"/>
      <c r="BE149" s="80"/>
      <c r="BF149" s="80"/>
      <c r="BG149" s="80"/>
      <c r="BH149" s="80"/>
      <c r="BI149" s="80"/>
      <c r="BJ149" s="80"/>
      <c r="BK149" s="80"/>
      <c r="BL149" s="80"/>
      <c r="BM149" s="80"/>
      <c r="BN149" s="80"/>
      <c r="BO149" s="80"/>
      <c r="BP149" s="80"/>
      <c r="BQ149" s="80"/>
      <c r="BR149" s="80"/>
      <c r="BS149" s="80"/>
      <c r="BT149" s="80"/>
      <c r="BU149" s="80"/>
      <c r="BV149" s="80"/>
      <c r="BW149" s="80"/>
      <c r="BX149" s="80"/>
      <c r="BY149" s="80"/>
      <c r="BZ149" s="80"/>
      <c r="CA149" s="80"/>
      <c r="CB149" s="80"/>
      <c r="CC149" s="80"/>
      <c r="CD149" s="80"/>
      <c r="CE149" s="80"/>
      <c r="CF149" s="80"/>
      <c r="CG149" s="80"/>
      <c r="CH149" s="80"/>
      <c r="CI149" s="80"/>
      <c r="CJ149" s="80"/>
      <c r="CK149" s="80"/>
      <c r="CL149" s="80"/>
      <c r="CM149" s="80"/>
      <c r="CN149" s="80"/>
      <c r="CO149" s="80"/>
    </row>
    <row r="150" spans="1:93" x14ac:dyDescent="0.25">
      <c r="A150" s="80"/>
      <c r="B150" s="80"/>
      <c r="C150" s="80"/>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c r="BF150" s="80"/>
      <c r="BG150" s="80"/>
      <c r="BH150" s="80"/>
      <c r="BI150" s="80"/>
      <c r="BJ150" s="80"/>
      <c r="BK150" s="80"/>
      <c r="BL150" s="80"/>
      <c r="BM150" s="80"/>
      <c r="BN150" s="80"/>
      <c r="BO150" s="80"/>
      <c r="BP150" s="80"/>
      <c r="BQ150" s="80"/>
      <c r="BR150" s="80"/>
      <c r="BS150" s="80"/>
      <c r="BT150" s="80"/>
      <c r="BU150" s="80"/>
      <c r="BV150" s="80"/>
      <c r="BW150" s="80"/>
      <c r="BX150" s="80"/>
      <c r="BY150" s="80"/>
      <c r="BZ150" s="80"/>
      <c r="CA150" s="80"/>
      <c r="CB150" s="80"/>
      <c r="CC150" s="80"/>
      <c r="CD150" s="80"/>
      <c r="CE150" s="80"/>
      <c r="CF150" s="80"/>
      <c r="CG150" s="80"/>
      <c r="CH150" s="80"/>
      <c r="CI150" s="80"/>
      <c r="CJ150" s="80"/>
      <c r="CK150" s="80"/>
      <c r="CL150" s="80"/>
      <c r="CM150" s="80"/>
      <c r="CN150" s="80"/>
      <c r="CO150" s="80"/>
    </row>
    <row r="151" spans="1:93" x14ac:dyDescent="0.25">
      <c r="A151" s="80"/>
      <c r="B151" s="80"/>
      <c r="C151" s="80"/>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0"/>
      <c r="BD151" s="80"/>
      <c r="BE151" s="80"/>
      <c r="BF151" s="80"/>
      <c r="BG151" s="80"/>
      <c r="BH151" s="80"/>
      <c r="BI151" s="80"/>
      <c r="BJ151" s="80"/>
      <c r="BK151" s="80"/>
      <c r="BL151" s="80"/>
      <c r="BM151" s="80"/>
      <c r="BN151" s="80"/>
      <c r="BO151" s="80"/>
      <c r="BP151" s="80"/>
      <c r="BQ151" s="80"/>
      <c r="BR151" s="80"/>
      <c r="BS151" s="80"/>
      <c r="BT151" s="80"/>
      <c r="BU151" s="80"/>
      <c r="BV151" s="80"/>
      <c r="BW151" s="80"/>
      <c r="BX151" s="80"/>
      <c r="BY151" s="80"/>
      <c r="BZ151" s="80"/>
      <c r="CA151" s="80"/>
      <c r="CB151" s="80"/>
      <c r="CC151" s="80"/>
      <c r="CD151" s="80"/>
      <c r="CE151" s="80"/>
      <c r="CF151" s="80"/>
      <c r="CG151" s="80"/>
      <c r="CH151" s="80"/>
      <c r="CI151" s="80"/>
      <c r="CJ151" s="80"/>
      <c r="CK151" s="80"/>
      <c r="CL151" s="80"/>
      <c r="CM151" s="80"/>
      <c r="CN151" s="80"/>
      <c r="CO151" s="80"/>
    </row>
    <row r="152" spans="1:93" x14ac:dyDescent="0.25">
      <c r="A152" s="80"/>
      <c r="B152" s="80"/>
      <c r="C152" s="80"/>
      <c r="D152" s="80"/>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0"/>
      <c r="BB152" s="80"/>
      <c r="BC152" s="80"/>
      <c r="BD152" s="80"/>
      <c r="BE152" s="80"/>
      <c r="BF152" s="80"/>
      <c r="BG152" s="80"/>
      <c r="BH152" s="80"/>
      <c r="BI152" s="80"/>
      <c r="BJ152" s="80"/>
      <c r="BK152" s="80"/>
      <c r="BL152" s="80"/>
      <c r="BM152" s="80"/>
      <c r="BN152" s="80"/>
      <c r="BO152" s="80"/>
      <c r="BP152" s="80"/>
      <c r="BQ152" s="80"/>
      <c r="BR152" s="80"/>
      <c r="BS152" s="80"/>
      <c r="BT152" s="80"/>
      <c r="BU152" s="80"/>
      <c r="BV152" s="80"/>
      <c r="BW152" s="80"/>
      <c r="BX152" s="80"/>
      <c r="BY152" s="80"/>
      <c r="BZ152" s="80"/>
      <c r="CA152" s="80"/>
      <c r="CB152" s="80"/>
      <c r="CC152" s="80"/>
      <c r="CD152" s="80"/>
      <c r="CE152" s="80"/>
      <c r="CF152" s="80"/>
      <c r="CG152" s="80"/>
      <c r="CH152" s="80"/>
      <c r="CI152" s="80"/>
      <c r="CJ152" s="80"/>
      <c r="CK152" s="80"/>
      <c r="CL152" s="80"/>
      <c r="CM152" s="80"/>
      <c r="CN152" s="80"/>
      <c r="CO152" s="80"/>
    </row>
    <row r="153" spans="1:93" x14ac:dyDescent="0.25">
      <c r="A153" s="80"/>
      <c r="B153" s="80"/>
      <c r="C153" s="80"/>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0"/>
      <c r="BB153" s="80"/>
      <c r="BC153" s="80"/>
      <c r="BD153" s="80"/>
      <c r="BE153" s="80"/>
      <c r="BF153" s="80"/>
      <c r="BG153" s="80"/>
      <c r="BH153" s="80"/>
      <c r="BI153" s="80"/>
      <c r="BJ153" s="80"/>
      <c r="BK153" s="80"/>
      <c r="BL153" s="80"/>
      <c r="BM153" s="80"/>
      <c r="BN153" s="80"/>
      <c r="BO153" s="80"/>
      <c r="BP153" s="80"/>
      <c r="BQ153" s="80"/>
      <c r="BR153" s="80"/>
      <c r="BS153" s="80"/>
      <c r="BT153" s="80"/>
      <c r="BU153" s="80"/>
      <c r="BV153" s="80"/>
      <c r="BW153" s="80"/>
      <c r="BX153" s="80"/>
      <c r="BY153" s="80"/>
      <c r="BZ153" s="80"/>
      <c r="CA153" s="80"/>
      <c r="CB153" s="80"/>
      <c r="CC153" s="80"/>
      <c r="CD153" s="80"/>
      <c r="CE153" s="80"/>
      <c r="CF153" s="80"/>
      <c r="CG153" s="80"/>
      <c r="CH153" s="80"/>
      <c r="CI153" s="80"/>
      <c r="CJ153" s="80"/>
      <c r="CK153" s="80"/>
      <c r="CL153" s="80"/>
      <c r="CM153" s="80"/>
      <c r="CN153" s="80"/>
      <c r="CO153" s="80"/>
    </row>
    <row r="154" spans="1:93" x14ac:dyDescent="0.25">
      <c r="A154" s="80"/>
      <c r="B154" s="80"/>
      <c r="C154" s="80"/>
      <c r="D154" s="80"/>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0"/>
      <c r="BB154" s="80"/>
      <c r="BC154" s="80"/>
      <c r="BD154" s="80"/>
      <c r="BE154" s="80"/>
      <c r="BF154" s="80"/>
      <c r="BG154" s="80"/>
      <c r="BH154" s="80"/>
      <c r="BI154" s="80"/>
      <c r="BJ154" s="80"/>
      <c r="BK154" s="80"/>
      <c r="BL154" s="80"/>
      <c r="BM154" s="80"/>
      <c r="BN154" s="80"/>
      <c r="BO154" s="80"/>
      <c r="BP154" s="80"/>
      <c r="BQ154" s="80"/>
      <c r="BR154" s="80"/>
      <c r="BS154" s="80"/>
      <c r="BT154" s="80"/>
      <c r="BU154" s="80"/>
      <c r="BV154" s="80"/>
      <c r="BW154" s="80"/>
      <c r="BX154" s="80"/>
      <c r="BY154" s="80"/>
      <c r="BZ154" s="80"/>
      <c r="CA154" s="80"/>
      <c r="CB154" s="80"/>
      <c r="CC154" s="80"/>
      <c r="CD154" s="80"/>
      <c r="CE154" s="80"/>
      <c r="CF154" s="80"/>
      <c r="CG154" s="80"/>
      <c r="CH154" s="80"/>
      <c r="CI154" s="80"/>
      <c r="CJ154" s="80"/>
      <c r="CK154" s="80"/>
      <c r="CL154" s="80"/>
      <c r="CM154" s="80"/>
      <c r="CN154" s="80"/>
      <c r="CO154" s="80"/>
    </row>
    <row r="155" spans="1:93" x14ac:dyDescent="0.25">
      <c r="A155" s="80"/>
      <c r="B155" s="80"/>
      <c r="C155" s="80"/>
      <c r="D155" s="80"/>
      <c r="E155" s="80"/>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80"/>
      <c r="BB155" s="80"/>
      <c r="BC155" s="80"/>
      <c r="BD155" s="80"/>
      <c r="BE155" s="80"/>
      <c r="BF155" s="80"/>
      <c r="BG155" s="80"/>
      <c r="BH155" s="80"/>
      <c r="BI155" s="80"/>
      <c r="BJ155" s="80"/>
      <c r="BK155" s="80"/>
      <c r="BL155" s="80"/>
      <c r="BM155" s="80"/>
      <c r="BN155" s="80"/>
      <c r="BO155" s="80"/>
      <c r="BP155" s="80"/>
      <c r="BQ155" s="80"/>
      <c r="BR155" s="80"/>
      <c r="BS155" s="80"/>
      <c r="BT155" s="80"/>
      <c r="BU155" s="80"/>
      <c r="BV155" s="80"/>
      <c r="BW155" s="80"/>
      <c r="BX155" s="80"/>
      <c r="BY155" s="80"/>
      <c r="BZ155" s="80"/>
      <c r="CA155" s="80"/>
      <c r="CB155" s="80"/>
      <c r="CC155" s="80"/>
      <c r="CD155" s="80"/>
      <c r="CE155" s="80"/>
      <c r="CF155" s="80"/>
      <c r="CG155" s="80"/>
      <c r="CH155" s="80"/>
      <c r="CI155" s="80"/>
      <c r="CJ155" s="80"/>
      <c r="CK155" s="80"/>
      <c r="CL155" s="80"/>
      <c r="CM155" s="80"/>
      <c r="CN155" s="80"/>
      <c r="CO155" s="80"/>
    </row>
    <row r="156" spans="1:93" x14ac:dyDescent="0.25">
      <c r="A156" s="80"/>
      <c r="B156" s="80"/>
      <c r="C156" s="80"/>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80"/>
      <c r="BB156" s="80"/>
      <c r="BC156" s="80"/>
      <c r="BD156" s="80"/>
      <c r="BE156" s="80"/>
      <c r="BF156" s="80"/>
      <c r="BG156" s="80"/>
      <c r="BH156" s="80"/>
      <c r="BI156" s="80"/>
      <c r="BJ156" s="80"/>
      <c r="BK156" s="80"/>
      <c r="BL156" s="80"/>
      <c r="BM156" s="80"/>
      <c r="BN156" s="80"/>
      <c r="BO156" s="80"/>
      <c r="BP156" s="80"/>
      <c r="BQ156" s="80"/>
      <c r="BR156" s="80"/>
      <c r="BS156" s="80"/>
      <c r="BT156" s="80"/>
      <c r="BU156" s="80"/>
      <c r="BV156" s="80"/>
      <c r="BW156" s="80"/>
      <c r="BX156" s="80"/>
      <c r="BY156" s="80"/>
      <c r="BZ156" s="80"/>
      <c r="CA156" s="80"/>
      <c r="CB156" s="80"/>
      <c r="CC156" s="80"/>
      <c r="CD156" s="80"/>
      <c r="CE156" s="80"/>
      <c r="CF156" s="80"/>
      <c r="CG156" s="80"/>
      <c r="CH156" s="80"/>
      <c r="CI156" s="80"/>
      <c r="CJ156" s="80"/>
      <c r="CK156" s="80"/>
      <c r="CL156" s="80"/>
      <c r="CM156" s="80"/>
      <c r="CN156" s="80"/>
      <c r="CO156" s="80"/>
    </row>
    <row r="157" spans="1:93" x14ac:dyDescent="0.25">
      <c r="A157" s="80"/>
      <c r="B157" s="80"/>
      <c r="C157" s="80"/>
      <c r="D157" s="80"/>
      <c r="E157" s="80"/>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80"/>
      <c r="AX157" s="80"/>
      <c r="AY157" s="80"/>
      <c r="AZ157" s="80"/>
      <c r="BA157" s="80"/>
      <c r="BB157" s="80"/>
      <c r="BC157" s="80"/>
      <c r="BD157" s="80"/>
      <c r="BE157" s="80"/>
      <c r="BF157" s="80"/>
      <c r="BG157" s="80"/>
      <c r="BH157" s="80"/>
      <c r="BI157" s="80"/>
      <c r="BJ157" s="80"/>
      <c r="BK157" s="80"/>
      <c r="BL157" s="80"/>
      <c r="BM157" s="80"/>
      <c r="BN157" s="80"/>
      <c r="BO157" s="80"/>
      <c r="BP157" s="80"/>
      <c r="BQ157" s="80"/>
      <c r="BR157" s="80"/>
      <c r="BS157" s="80"/>
      <c r="BT157" s="80"/>
      <c r="BU157" s="80"/>
      <c r="BV157" s="80"/>
      <c r="BW157" s="80"/>
      <c r="BX157" s="80"/>
      <c r="BY157" s="80"/>
      <c r="BZ157" s="80"/>
      <c r="CA157" s="80"/>
      <c r="CB157" s="80"/>
      <c r="CC157" s="80"/>
      <c r="CD157" s="80"/>
      <c r="CE157" s="80"/>
      <c r="CF157" s="80"/>
      <c r="CG157" s="80"/>
      <c r="CH157" s="80"/>
      <c r="CI157" s="80"/>
      <c r="CJ157" s="80"/>
      <c r="CK157" s="80"/>
      <c r="CL157" s="80"/>
      <c r="CM157" s="80"/>
      <c r="CN157" s="80"/>
      <c r="CO157" s="80"/>
    </row>
    <row r="158" spans="1:93" x14ac:dyDescent="0.25">
      <c r="A158" s="80"/>
      <c r="B158" s="80"/>
      <c r="C158" s="80"/>
      <c r="D158" s="80"/>
      <c r="E158" s="80"/>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c r="AM158" s="80"/>
      <c r="AN158" s="80"/>
      <c r="AO158" s="80"/>
      <c r="AP158" s="80"/>
      <c r="AQ158" s="80"/>
      <c r="AR158" s="80"/>
      <c r="AS158" s="80"/>
      <c r="AT158" s="80"/>
      <c r="AU158" s="80"/>
      <c r="AV158" s="80"/>
      <c r="AW158" s="80"/>
      <c r="AX158" s="80"/>
      <c r="AY158" s="80"/>
      <c r="AZ158" s="80"/>
      <c r="BA158" s="80"/>
      <c r="BB158" s="80"/>
      <c r="BC158" s="80"/>
      <c r="BD158" s="80"/>
      <c r="BE158" s="80"/>
      <c r="BF158" s="80"/>
      <c r="BG158" s="80"/>
      <c r="BH158" s="80"/>
      <c r="BI158" s="80"/>
      <c r="BJ158" s="80"/>
      <c r="BK158" s="80"/>
      <c r="BL158" s="80"/>
      <c r="BM158" s="80"/>
      <c r="BN158" s="80"/>
      <c r="BO158" s="80"/>
      <c r="BP158" s="80"/>
      <c r="BQ158" s="80"/>
      <c r="BR158" s="80"/>
      <c r="BS158" s="80"/>
      <c r="BT158" s="80"/>
      <c r="BU158" s="80"/>
      <c r="BV158" s="80"/>
      <c r="BW158" s="80"/>
      <c r="BX158" s="80"/>
      <c r="BY158" s="80"/>
      <c r="BZ158" s="80"/>
      <c r="CA158" s="80"/>
      <c r="CB158" s="80"/>
      <c r="CC158" s="80"/>
      <c r="CD158" s="80"/>
      <c r="CE158" s="80"/>
      <c r="CF158" s="80"/>
      <c r="CG158" s="80"/>
      <c r="CH158" s="80"/>
      <c r="CI158" s="80"/>
      <c r="CJ158" s="80"/>
      <c r="CK158" s="80"/>
      <c r="CL158" s="80"/>
      <c r="CM158" s="80"/>
      <c r="CN158" s="80"/>
      <c r="CO158" s="80"/>
    </row>
    <row r="159" spans="1:93" x14ac:dyDescent="0.25">
      <c r="A159" s="80"/>
      <c r="B159" s="80"/>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0"/>
      <c r="BB159" s="80"/>
      <c r="BC159" s="80"/>
      <c r="BD159" s="80"/>
      <c r="BE159" s="80"/>
      <c r="BF159" s="80"/>
      <c r="BG159" s="80"/>
      <c r="BH159" s="80"/>
      <c r="BI159" s="80"/>
      <c r="BJ159" s="80"/>
      <c r="BK159" s="80"/>
      <c r="BL159" s="80"/>
      <c r="BM159" s="80"/>
      <c r="BN159" s="80"/>
      <c r="BO159" s="80"/>
      <c r="BP159" s="80"/>
      <c r="BQ159" s="80"/>
      <c r="BR159" s="80"/>
      <c r="BS159" s="80"/>
      <c r="BT159" s="80"/>
      <c r="BU159" s="80"/>
      <c r="BV159" s="80"/>
      <c r="BW159" s="80"/>
      <c r="BX159" s="80"/>
      <c r="BY159" s="80"/>
      <c r="BZ159" s="80"/>
      <c r="CA159" s="80"/>
      <c r="CB159" s="80"/>
      <c r="CC159" s="80"/>
      <c r="CD159" s="80"/>
      <c r="CE159" s="80"/>
      <c r="CF159" s="80"/>
      <c r="CG159" s="80"/>
      <c r="CH159" s="80"/>
      <c r="CI159" s="80"/>
      <c r="CJ159" s="80"/>
      <c r="CK159" s="80"/>
      <c r="CL159" s="80"/>
      <c r="CM159" s="80"/>
      <c r="CN159" s="80"/>
      <c r="CO159" s="80"/>
    </row>
    <row r="160" spans="1:93" x14ac:dyDescent="0.25">
      <c r="A160" s="80"/>
      <c r="B160" s="80"/>
      <c r="C160" s="80"/>
      <c r="D160" s="80"/>
      <c r="E160" s="80"/>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80"/>
      <c r="BA160" s="80"/>
      <c r="BB160" s="80"/>
      <c r="BC160" s="80"/>
      <c r="BD160" s="80"/>
      <c r="BE160" s="80"/>
      <c r="BF160" s="80"/>
      <c r="BG160" s="80"/>
      <c r="BH160" s="80"/>
      <c r="BI160" s="80"/>
      <c r="BJ160" s="80"/>
      <c r="BK160" s="80"/>
      <c r="BL160" s="80"/>
      <c r="BM160" s="80"/>
      <c r="BN160" s="80"/>
      <c r="BO160" s="80"/>
      <c r="BP160" s="80"/>
      <c r="BQ160" s="80"/>
      <c r="BR160" s="80"/>
      <c r="BS160" s="80"/>
      <c r="BT160" s="80"/>
      <c r="BU160" s="80"/>
      <c r="BV160" s="80"/>
      <c r="BW160" s="80"/>
      <c r="BX160" s="80"/>
      <c r="BY160" s="80"/>
      <c r="BZ160" s="80"/>
      <c r="CA160" s="80"/>
      <c r="CB160" s="80"/>
      <c r="CC160" s="80"/>
      <c r="CD160" s="80"/>
      <c r="CE160" s="80"/>
      <c r="CF160" s="80"/>
      <c r="CG160" s="80"/>
      <c r="CH160" s="80"/>
      <c r="CI160" s="80"/>
      <c r="CJ160" s="80"/>
      <c r="CK160" s="80"/>
      <c r="CL160" s="80"/>
      <c r="CM160" s="80"/>
      <c r="CN160" s="80"/>
      <c r="CO160" s="80"/>
    </row>
    <row r="161" spans="1:93" x14ac:dyDescent="0.25">
      <c r="A161" s="80"/>
      <c r="B161" s="80"/>
      <c r="C161" s="80"/>
      <c r="D161" s="80"/>
      <c r="E161" s="80"/>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80"/>
      <c r="BA161" s="80"/>
      <c r="BB161" s="80"/>
      <c r="BC161" s="80"/>
      <c r="BD161" s="80"/>
      <c r="BE161" s="80"/>
      <c r="BF161" s="80"/>
      <c r="BG161" s="80"/>
      <c r="BH161" s="80"/>
      <c r="BI161" s="80"/>
      <c r="BJ161" s="80"/>
      <c r="BK161" s="80"/>
      <c r="BL161" s="80"/>
      <c r="BM161" s="80"/>
      <c r="BN161" s="80"/>
      <c r="BO161" s="80"/>
      <c r="BP161" s="80"/>
      <c r="BQ161" s="80"/>
      <c r="BR161" s="80"/>
      <c r="BS161" s="80"/>
      <c r="BT161" s="80"/>
      <c r="BU161" s="80"/>
      <c r="BV161" s="80"/>
      <c r="BW161" s="80"/>
      <c r="BX161" s="80"/>
      <c r="BY161" s="80"/>
      <c r="BZ161" s="80"/>
      <c r="CA161" s="80"/>
      <c r="CB161" s="80"/>
      <c r="CC161" s="80"/>
      <c r="CD161" s="80"/>
      <c r="CE161" s="80"/>
      <c r="CF161" s="80"/>
      <c r="CG161" s="80"/>
      <c r="CH161" s="80"/>
      <c r="CI161" s="80"/>
      <c r="CJ161" s="80"/>
      <c r="CK161" s="80"/>
      <c r="CL161" s="80"/>
      <c r="CM161" s="80"/>
      <c r="CN161" s="80"/>
      <c r="CO161" s="80"/>
    </row>
    <row r="162" spans="1:93" x14ac:dyDescent="0.25">
      <c r="A162" s="80"/>
      <c r="B162" s="80"/>
      <c r="C162" s="80"/>
      <c r="D162" s="80"/>
      <c r="E162" s="80"/>
      <c r="F162" s="80"/>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80"/>
      <c r="BB162" s="80"/>
      <c r="BC162" s="80"/>
      <c r="BD162" s="80"/>
      <c r="BE162" s="80"/>
      <c r="BF162" s="80"/>
      <c r="BG162" s="80"/>
      <c r="BH162" s="80"/>
      <c r="BI162" s="80"/>
      <c r="BJ162" s="80"/>
      <c r="BK162" s="80"/>
      <c r="BL162" s="80"/>
      <c r="BM162" s="80"/>
      <c r="BN162" s="80"/>
      <c r="BO162" s="80"/>
      <c r="BP162" s="80"/>
      <c r="BQ162" s="80"/>
      <c r="BR162" s="80"/>
      <c r="BS162" s="80"/>
      <c r="BT162" s="80"/>
      <c r="BU162" s="80"/>
      <c r="BV162" s="80"/>
      <c r="BW162" s="80"/>
      <c r="BX162" s="80"/>
      <c r="BY162" s="80"/>
      <c r="BZ162" s="80"/>
      <c r="CA162" s="80"/>
      <c r="CB162" s="80"/>
      <c r="CC162" s="80"/>
      <c r="CD162" s="80"/>
      <c r="CE162" s="80"/>
      <c r="CF162" s="80"/>
      <c r="CG162" s="80"/>
      <c r="CH162" s="80"/>
      <c r="CI162" s="80"/>
      <c r="CJ162" s="80"/>
      <c r="CK162" s="80"/>
      <c r="CL162" s="80"/>
      <c r="CM162" s="80"/>
      <c r="CN162" s="80"/>
      <c r="CO162" s="80"/>
    </row>
    <row r="163" spans="1:93" x14ac:dyDescent="0.25">
      <c r="A163" s="80"/>
      <c r="B163" s="80"/>
      <c r="C163" s="80"/>
      <c r="D163" s="80"/>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c r="BQ163" s="80"/>
      <c r="BR163" s="80"/>
      <c r="BS163" s="80"/>
      <c r="BT163" s="80"/>
      <c r="BU163" s="80"/>
      <c r="BV163" s="80"/>
      <c r="BW163" s="80"/>
      <c r="BX163" s="80"/>
      <c r="BY163" s="80"/>
      <c r="BZ163" s="80"/>
      <c r="CA163" s="80"/>
      <c r="CB163" s="80"/>
      <c r="CC163" s="80"/>
      <c r="CD163" s="80"/>
      <c r="CE163" s="80"/>
      <c r="CF163" s="80"/>
      <c r="CG163" s="80"/>
      <c r="CH163" s="80"/>
      <c r="CI163" s="80"/>
      <c r="CJ163" s="80"/>
      <c r="CK163" s="80"/>
      <c r="CL163" s="80"/>
      <c r="CM163" s="80"/>
      <c r="CN163" s="80"/>
      <c r="CO163" s="80"/>
    </row>
    <row r="164" spans="1:93" x14ac:dyDescent="0.25">
      <c r="A164" s="80"/>
      <c r="B164" s="80"/>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80"/>
      <c r="BA164" s="80"/>
      <c r="BB164" s="80"/>
      <c r="BC164" s="80"/>
      <c r="BD164" s="80"/>
      <c r="BE164" s="80"/>
      <c r="BF164" s="80"/>
      <c r="BG164" s="80"/>
      <c r="BH164" s="80"/>
      <c r="BI164" s="80"/>
      <c r="BJ164" s="80"/>
      <c r="BK164" s="80"/>
      <c r="BL164" s="80"/>
      <c r="BM164" s="80"/>
      <c r="BN164" s="80"/>
      <c r="BO164" s="80"/>
      <c r="BP164" s="80"/>
      <c r="BQ164" s="80"/>
      <c r="BR164" s="80"/>
      <c r="BS164" s="80"/>
      <c r="BT164" s="80"/>
      <c r="BU164" s="80"/>
      <c r="BV164" s="80"/>
      <c r="BW164" s="80"/>
      <c r="BX164" s="80"/>
      <c r="BY164" s="80"/>
      <c r="BZ164" s="80"/>
      <c r="CA164" s="80"/>
      <c r="CB164" s="80"/>
      <c r="CC164" s="80"/>
      <c r="CD164" s="80"/>
      <c r="CE164" s="80"/>
      <c r="CF164" s="80"/>
      <c r="CG164" s="80"/>
      <c r="CH164" s="80"/>
      <c r="CI164" s="80"/>
      <c r="CJ164" s="80"/>
      <c r="CK164" s="80"/>
      <c r="CL164" s="80"/>
      <c r="CM164" s="80"/>
      <c r="CN164" s="80"/>
      <c r="CO164" s="80"/>
    </row>
    <row r="165" spans="1:93" x14ac:dyDescent="0.25">
      <c r="A165" s="80"/>
      <c r="B165" s="80"/>
      <c r="C165" s="80"/>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80"/>
      <c r="BA165" s="80"/>
      <c r="BB165" s="80"/>
      <c r="BC165" s="80"/>
      <c r="BD165" s="80"/>
      <c r="BE165" s="80"/>
      <c r="BF165" s="80"/>
      <c r="BG165" s="80"/>
      <c r="BH165" s="80"/>
      <c r="BI165" s="80"/>
      <c r="BJ165" s="80"/>
      <c r="BK165" s="80"/>
      <c r="BL165" s="80"/>
      <c r="BM165" s="80"/>
      <c r="BN165" s="80"/>
      <c r="BO165" s="80"/>
      <c r="BP165" s="80"/>
      <c r="BQ165" s="80"/>
      <c r="BR165" s="80"/>
      <c r="BS165" s="80"/>
      <c r="BT165" s="80"/>
      <c r="BU165" s="80"/>
      <c r="BV165" s="80"/>
      <c r="BW165" s="80"/>
      <c r="BX165" s="80"/>
      <c r="BY165" s="80"/>
      <c r="BZ165" s="80"/>
      <c r="CA165" s="80"/>
      <c r="CB165" s="80"/>
      <c r="CC165" s="80"/>
      <c r="CD165" s="80"/>
      <c r="CE165" s="80"/>
      <c r="CF165" s="80"/>
      <c r="CG165" s="80"/>
      <c r="CH165" s="80"/>
      <c r="CI165" s="80"/>
      <c r="CJ165" s="80"/>
      <c r="CK165" s="80"/>
      <c r="CL165" s="80"/>
      <c r="CM165" s="80"/>
      <c r="CN165" s="80"/>
      <c r="CO165" s="80"/>
    </row>
    <row r="166" spans="1:93" x14ac:dyDescent="0.25">
      <c r="A166" s="80"/>
      <c r="B166" s="80"/>
      <c r="C166" s="80"/>
      <c r="D166" s="80"/>
      <c r="E166" s="80"/>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80"/>
      <c r="BA166" s="80"/>
      <c r="BB166" s="80"/>
      <c r="BC166" s="80"/>
      <c r="BD166" s="80"/>
      <c r="BE166" s="80"/>
      <c r="BF166" s="80"/>
      <c r="BG166" s="80"/>
      <c r="BH166" s="80"/>
      <c r="BI166" s="80"/>
      <c r="BJ166" s="80"/>
      <c r="BK166" s="80"/>
      <c r="BL166" s="80"/>
      <c r="BM166" s="80"/>
      <c r="BN166" s="80"/>
      <c r="BO166" s="80"/>
      <c r="BP166" s="80"/>
      <c r="BQ166" s="80"/>
      <c r="BR166" s="80"/>
      <c r="BS166" s="80"/>
      <c r="BT166" s="80"/>
      <c r="BU166" s="80"/>
      <c r="BV166" s="80"/>
      <c r="BW166" s="80"/>
      <c r="BX166" s="80"/>
      <c r="BY166" s="80"/>
      <c r="BZ166" s="80"/>
      <c r="CA166" s="80"/>
      <c r="CB166" s="80"/>
      <c r="CC166" s="80"/>
      <c r="CD166" s="80"/>
      <c r="CE166" s="80"/>
      <c r="CF166" s="80"/>
      <c r="CG166" s="80"/>
      <c r="CH166" s="80"/>
      <c r="CI166" s="80"/>
      <c r="CJ166" s="80"/>
      <c r="CK166" s="80"/>
      <c r="CL166" s="80"/>
      <c r="CM166" s="80"/>
      <c r="CN166" s="80"/>
      <c r="CO166" s="80"/>
    </row>
    <row r="167" spans="1:93" x14ac:dyDescent="0.25">
      <c r="A167" s="80"/>
      <c r="B167" s="80"/>
      <c r="C167" s="80"/>
      <c r="D167" s="80"/>
      <c r="E167" s="80"/>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80"/>
      <c r="BA167" s="80"/>
      <c r="BB167" s="80"/>
      <c r="BC167" s="80"/>
      <c r="BD167" s="80"/>
      <c r="BE167" s="80"/>
      <c r="BF167" s="80"/>
      <c r="BG167" s="80"/>
      <c r="BH167" s="80"/>
      <c r="BI167" s="80"/>
      <c r="BJ167" s="80"/>
      <c r="BK167" s="80"/>
      <c r="BL167" s="80"/>
      <c r="BM167" s="80"/>
      <c r="BN167" s="80"/>
      <c r="BO167" s="80"/>
      <c r="BP167" s="80"/>
      <c r="BQ167" s="80"/>
      <c r="BR167" s="80"/>
      <c r="BS167" s="80"/>
      <c r="BT167" s="80"/>
      <c r="BU167" s="80"/>
      <c r="BV167" s="80"/>
      <c r="BW167" s="80"/>
      <c r="BX167" s="80"/>
      <c r="BY167" s="80"/>
      <c r="BZ167" s="80"/>
      <c r="CA167" s="80"/>
      <c r="CB167" s="80"/>
      <c r="CC167" s="80"/>
      <c r="CD167" s="80"/>
      <c r="CE167" s="80"/>
      <c r="CF167" s="80"/>
      <c r="CG167" s="80"/>
      <c r="CH167" s="80"/>
      <c r="CI167" s="80"/>
      <c r="CJ167" s="80"/>
      <c r="CK167" s="80"/>
      <c r="CL167" s="80"/>
      <c r="CM167" s="80"/>
      <c r="CN167" s="80"/>
      <c r="CO167" s="80"/>
    </row>
    <row r="168" spans="1:93" x14ac:dyDescent="0.25">
      <c r="A168" s="80"/>
      <c r="B168" s="80"/>
      <c r="C168" s="80"/>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80"/>
      <c r="BA168" s="80"/>
      <c r="BB168" s="80"/>
      <c r="BC168" s="80"/>
      <c r="BD168" s="80"/>
      <c r="BE168" s="80"/>
      <c r="BF168" s="80"/>
      <c r="BG168" s="80"/>
      <c r="BH168" s="80"/>
      <c r="BI168" s="80"/>
      <c r="BJ168" s="80"/>
      <c r="BK168" s="80"/>
      <c r="BL168" s="80"/>
      <c r="BM168" s="80"/>
      <c r="BN168" s="80"/>
      <c r="BO168" s="80"/>
      <c r="BP168" s="80"/>
      <c r="BQ168" s="80"/>
      <c r="BR168" s="80"/>
      <c r="BS168" s="80"/>
      <c r="BT168" s="80"/>
      <c r="BU168" s="80"/>
      <c r="BV168" s="80"/>
      <c r="BW168" s="80"/>
      <c r="BX168" s="80"/>
      <c r="BY168" s="80"/>
      <c r="BZ168" s="80"/>
      <c r="CA168" s="80"/>
      <c r="CB168" s="80"/>
      <c r="CC168" s="80"/>
      <c r="CD168" s="80"/>
      <c r="CE168" s="80"/>
      <c r="CF168" s="80"/>
      <c r="CG168" s="80"/>
      <c r="CH168" s="80"/>
      <c r="CI168" s="80"/>
      <c r="CJ168" s="80"/>
      <c r="CK168" s="80"/>
      <c r="CL168" s="80"/>
      <c r="CM168" s="80"/>
      <c r="CN168" s="80"/>
      <c r="CO168" s="80"/>
    </row>
    <row r="169" spans="1:93" x14ac:dyDescent="0.25">
      <c r="A169" s="80"/>
      <c r="B169" s="80"/>
      <c r="C169" s="80"/>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0"/>
      <c r="BD169" s="80"/>
      <c r="BE169" s="80"/>
      <c r="BF169" s="80"/>
      <c r="BG169" s="80"/>
      <c r="BH169" s="80"/>
      <c r="BI169" s="80"/>
      <c r="BJ169" s="80"/>
      <c r="BK169" s="80"/>
      <c r="BL169" s="80"/>
      <c r="BM169" s="80"/>
      <c r="BN169" s="80"/>
      <c r="BO169" s="80"/>
      <c r="BP169" s="80"/>
      <c r="BQ169" s="80"/>
      <c r="BR169" s="80"/>
      <c r="BS169" s="80"/>
      <c r="BT169" s="80"/>
      <c r="BU169" s="80"/>
      <c r="BV169" s="80"/>
      <c r="BW169" s="80"/>
      <c r="BX169" s="80"/>
      <c r="BY169" s="80"/>
      <c r="BZ169" s="80"/>
      <c r="CA169" s="80"/>
      <c r="CB169" s="80"/>
      <c r="CC169" s="80"/>
      <c r="CD169" s="80"/>
      <c r="CE169" s="80"/>
      <c r="CF169" s="80"/>
      <c r="CG169" s="80"/>
      <c r="CH169" s="80"/>
      <c r="CI169" s="80"/>
      <c r="CJ169" s="80"/>
      <c r="CK169" s="80"/>
      <c r="CL169" s="80"/>
      <c r="CM169" s="80"/>
      <c r="CN169" s="80"/>
      <c r="CO169" s="80"/>
    </row>
    <row r="170" spans="1:93" x14ac:dyDescent="0.25">
      <c r="A170" s="80"/>
      <c r="B170" s="80"/>
      <c r="C170" s="80"/>
      <c r="D170" s="80"/>
      <c r="E170" s="80"/>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c r="AO170" s="80"/>
      <c r="AP170" s="80"/>
      <c r="AQ170" s="80"/>
      <c r="AR170" s="80"/>
      <c r="AS170" s="80"/>
      <c r="AT170" s="80"/>
      <c r="AU170" s="80"/>
      <c r="AV170" s="80"/>
      <c r="AW170" s="80"/>
      <c r="AX170" s="80"/>
      <c r="AY170" s="80"/>
      <c r="AZ170" s="80"/>
      <c r="BA170" s="80"/>
      <c r="BB170" s="80"/>
      <c r="BC170" s="80"/>
      <c r="BD170" s="80"/>
      <c r="BE170" s="80"/>
      <c r="BF170" s="80"/>
      <c r="BG170" s="80"/>
      <c r="BH170" s="80"/>
      <c r="BI170" s="80"/>
      <c r="BJ170" s="80"/>
      <c r="BK170" s="80"/>
      <c r="BL170" s="80"/>
      <c r="BM170" s="80"/>
      <c r="BN170" s="80"/>
      <c r="BO170" s="80"/>
      <c r="BP170" s="80"/>
      <c r="BQ170" s="80"/>
      <c r="BR170" s="80"/>
      <c r="BS170" s="80"/>
      <c r="BT170" s="80"/>
      <c r="BU170" s="80"/>
      <c r="BV170" s="80"/>
      <c r="BW170" s="80"/>
      <c r="BX170" s="80"/>
      <c r="BY170" s="80"/>
      <c r="BZ170" s="80"/>
      <c r="CA170" s="80"/>
      <c r="CB170" s="80"/>
      <c r="CC170" s="80"/>
      <c r="CD170" s="80"/>
      <c r="CE170" s="80"/>
      <c r="CF170" s="80"/>
      <c r="CG170" s="80"/>
      <c r="CH170" s="80"/>
      <c r="CI170" s="80"/>
      <c r="CJ170" s="80"/>
      <c r="CK170" s="80"/>
      <c r="CL170" s="80"/>
      <c r="CM170" s="80"/>
      <c r="CN170" s="80"/>
      <c r="CO170" s="80"/>
    </row>
    <row r="171" spans="1:93" x14ac:dyDescent="0.25">
      <c r="A171" s="80"/>
      <c r="B171" s="80"/>
      <c r="C171" s="80"/>
      <c r="D171" s="80"/>
      <c r="E171" s="80"/>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80"/>
      <c r="AV171" s="80"/>
      <c r="AW171" s="80"/>
      <c r="AX171" s="80"/>
      <c r="AY171" s="80"/>
      <c r="AZ171" s="80"/>
      <c r="BA171" s="80"/>
      <c r="BB171" s="80"/>
      <c r="BC171" s="80"/>
      <c r="BD171" s="80"/>
      <c r="BE171" s="80"/>
      <c r="BF171" s="80"/>
      <c r="BG171" s="80"/>
      <c r="BH171" s="80"/>
      <c r="BI171" s="80"/>
      <c r="BJ171" s="80"/>
      <c r="BK171" s="80"/>
      <c r="BL171" s="80"/>
      <c r="BM171" s="80"/>
      <c r="BN171" s="80"/>
      <c r="BO171" s="80"/>
      <c r="BP171" s="80"/>
      <c r="BQ171" s="80"/>
      <c r="BR171" s="80"/>
      <c r="BS171" s="80"/>
      <c r="BT171" s="80"/>
      <c r="BU171" s="80"/>
      <c r="BV171" s="80"/>
      <c r="BW171" s="80"/>
      <c r="BX171" s="80"/>
      <c r="BY171" s="80"/>
      <c r="BZ171" s="80"/>
      <c r="CA171" s="80"/>
      <c r="CB171" s="80"/>
      <c r="CC171" s="80"/>
      <c r="CD171" s="80"/>
      <c r="CE171" s="80"/>
      <c r="CF171" s="80"/>
      <c r="CG171" s="80"/>
      <c r="CH171" s="80"/>
      <c r="CI171" s="80"/>
      <c r="CJ171" s="80"/>
      <c r="CK171" s="80"/>
      <c r="CL171" s="80"/>
      <c r="CM171" s="80"/>
      <c r="CN171" s="80"/>
      <c r="CO171" s="80"/>
    </row>
    <row r="172" spans="1:93" x14ac:dyDescent="0.25">
      <c r="A172" s="80"/>
      <c r="B172" s="80"/>
      <c r="C172" s="80"/>
      <c r="D172" s="80"/>
      <c r="E172" s="80"/>
      <c r="F172" s="80"/>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c r="AM172" s="80"/>
      <c r="AN172" s="80"/>
      <c r="AO172" s="80"/>
      <c r="AP172" s="80"/>
      <c r="AQ172" s="80"/>
      <c r="AR172" s="80"/>
      <c r="AS172" s="80"/>
      <c r="AT172" s="80"/>
      <c r="AU172" s="80"/>
      <c r="AV172" s="80"/>
      <c r="AW172" s="80"/>
      <c r="AX172" s="80"/>
      <c r="AY172" s="80"/>
      <c r="AZ172" s="80"/>
      <c r="BA172" s="80"/>
      <c r="BB172" s="80"/>
      <c r="BC172" s="80"/>
      <c r="BD172" s="80"/>
      <c r="BE172" s="80"/>
      <c r="BF172" s="80"/>
      <c r="BG172" s="80"/>
      <c r="BH172" s="80"/>
      <c r="BI172" s="80"/>
      <c r="BJ172" s="80"/>
      <c r="BK172" s="80"/>
      <c r="BL172" s="80"/>
      <c r="BM172" s="80"/>
      <c r="BN172" s="80"/>
      <c r="BO172" s="80"/>
      <c r="BP172" s="80"/>
      <c r="BQ172" s="80"/>
      <c r="BR172" s="80"/>
      <c r="BS172" s="80"/>
      <c r="BT172" s="80"/>
      <c r="BU172" s="80"/>
      <c r="BV172" s="80"/>
      <c r="BW172" s="80"/>
      <c r="BX172" s="80"/>
      <c r="BY172" s="80"/>
      <c r="BZ172" s="80"/>
      <c r="CA172" s="80"/>
      <c r="CB172" s="80"/>
      <c r="CC172" s="80"/>
      <c r="CD172" s="80"/>
      <c r="CE172" s="80"/>
      <c r="CF172" s="80"/>
      <c r="CG172" s="80"/>
      <c r="CH172" s="80"/>
      <c r="CI172" s="80"/>
      <c r="CJ172" s="80"/>
      <c r="CK172" s="80"/>
      <c r="CL172" s="80"/>
      <c r="CM172" s="80"/>
      <c r="CN172" s="80"/>
      <c r="CO172" s="80"/>
    </row>
    <row r="173" spans="1:93" x14ac:dyDescent="0.25">
      <c r="A173" s="80"/>
      <c r="B173" s="80"/>
      <c r="C173" s="80"/>
      <c r="D173" s="80"/>
      <c r="E173" s="80"/>
      <c r="F173" s="80"/>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80"/>
      <c r="AX173" s="80"/>
      <c r="AY173" s="80"/>
      <c r="AZ173" s="80"/>
      <c r="BA173" s="80"/>
      <c r="BB173" s="80"/>
      <c r="BC173" s="80"/>
      <c r="BD173" s="80"/>
      <c r="BE173" s="80"/>
      <c r="BF173" s="80"/>
      <c r="BG173" s="80"/>
      <c r="BH173" s="80"/>
      <c r="BI173" s="80"/>
      <c r="BJ173" s="80"/>
      <c r="BK173" s="80"/>
      <c r="BL173" s="80"/>
      <c r="BM173" s="80"/>
      <c r="BN173" s="80"/>
      <c r="BO173" s="80"/>
      <c r="BP173" s="80"/>
      <c r="BQ173" s="80"/>
      <c r="BR173" s="80"/>
      <c r="BS173" s="80"/>
      <c r="BT173" s="80"/>
      <c r="BU173" s="80"/>
      <c r="BV173" s="80"/>
      <c r="BW173" s="80"/>
      <c r="BX173" s="80"/>
      <c r="BY173" s="80"/>
      <c r="BZ173" s="80"/>
      <c r="CA173" s="80"/>
      <c r="CB173" s="80"/>
      <c r="CC173" s="80"/>
      <c r="CD173" s="80"/>
      <c r="CE173" s="80"/>
      <c r="CF173" s="80"/>
      <c r="CG173" s="80"/>
      <c r="CH173" s="80"/>
      <c r="CI173" s="80"/>
      <c r="CJ173" s="80"/>
      <c r="CK173" s="80"/>
      <c r="CL173" s="80"/>
      <c r="CM173" s="80"/>
      <c r="CN173" s="80"/>
      <c r="CO173" s="80"/>
    </row>
    <row r="174" spans="1:93" x14ac:dyDescent="0.25">
      <c r="A174" s="80"/>
      <c r="B174" s="80"/>
      <c r="C174" s="80"/>
      <c r="D174" s="80"/>
      <c r="E174" s="80"/>
      <c r="F174" s="80"/>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80"/>
      <c r="BA174" s="80"/>
      <c r="BB174" s="80"/>
      <c r="BC174" s="80"/>
      <c r="BD174" s="80"/>
      <c r="BE174" s="80"/>
      <c r="BF174" s="80"/>
      <c r="BG174" s="80"/>
      <c r="BH174" s="80"/>
      <c r="BI174" s="80"/>
      <c r="BJ174" s="80"/>
      <c r="BK174" s="80"/>
      <c r="BL174" s="80"/>
      <c r="BM174" s="80"/>
      <c r="BN174" s="80"/>
      <c r="BO174" s="80"/>
      <c r="BP174" s="80"/>
      <c r="BQ174" s="80"/>
      <c r="BR174" s="80"/>
      <c r="BS174" s="80"/>
      <c r="BT174" s="80"/>
      <c r="BU174" s="80"/>
      <c r="BV174" s="80"/>
      <c r="BW174" s="80"/>
      <c r="BX174" s="80"/>
      <c r="BY174" s="80"/>
      <c r="BZ174" s="80"/>
      <c r="CA174" s="80"/>
      <c r="CB174" s="80"/>
      <c r="CC174" s="80"/>
      <c r="CD174" s="80"/>
      <c r="CE174" s="80"/>
      <c r="CF174" s="80"/>
      <c r="CG174" s="80"/>
      <c r="CH174" s="80"/>
      <c r="CI174" s="80"/>
      <c r="CJ174" s="80"/>
      <c r="CK174" s="80"/>
      <c r="CL174" s="80"/>
      <c r="CM174" s="80"/>
      <c r="CN174" s="80"/>
      <c r="CO174" s="80"/>
    </row>
    <row r="175" spans="1:93" x14ac:dyDescent="0.25">
      <c r="A175" s="80"/>
      <c r="B175" s="80"/>
      <c r="C175" s="80"/>
      <c r="D175" s="80"/>
      <c r="E175" s="80"/>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80"/>
      <c r="BB175" s="80"/>
      <c r="BC175" s="80"/>
      <c r="BD175" s="80"/>
      <c r="BE175" s="80"/>
      <c r="BF175" s="80"/>
      <c r="BG175" s="80"/>
      <c r="BH175" s="80"/>
      <c r="BI175" s="80"/>
      <c r="BJ175" s="80"/>
      <c r="BK175" s="80"/>
      <c r="BL175" s="80"/>
      <c r="BM175" s="80"/>
      <c r="BN175" s="80"/>
      <c r="BO175" s="80"/>
      <c r="BP175" s="80"/>
      <c r="BQ175" s="80"/>
      <c r="BR175" s="80"/>
      <c r="BS175" s="80"/>
      <c r="BT175" s="80"/>
      <c r="BU175" s="80"/>
      <c r="BV175" s="80"/>
      <c r="BW175" s="80"/>
      <c r="BX175" s="80"/>
      <c r="BY175" s="80"/>
      <c r="BZ175" s="80"/>
      <c r="CA175" s="80"/>
      <c r="CB175" s="80"/>
      <c r="CC175" s="80"/>
      <c r="CD175" s="80"/>
      <c r="CE175" s="80"/>
      <c r="CF175" s="80"/>
      <c r="CG175" s="80"/>
      <c r="CH175" s="80"/>
      <c r="CI175" s="80"/>
      <c r="CJ175" s="80"/>
      <c r="CK175" s="80"/>
      <c r="CL175" s="80"/>
      <c r="CM175" s="80"/>
      <c r="CN175" s="80"/>
      <c r="CO175" s="80"/>
    </row>
    <row r="176" spans="1:93" x14ac:dyDescent="0.25">
      <c r="A176" s="80"/>
      <c r="B176" s="80"/>
      <c r="C176" s="80"/>
      <c r="D176" s="80"/>
      <c r="E176" s="80"/>
      <c r="F176" s="80"/>
      <c r="G176" s="80"/>
      <c r="H176" s="80"/>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c r="BC176" s="80"/>
      <c r="BD176" s="80"/>
      <c r="BE176" s="80"/>
      <c r="BF176" s="80"/>
      <c r="BG176" s="80"/>
      <c r="BH176" s="80"/>
      <c r="BI176" s="80"/>
      <c r="BJ176" s="80"/>
      <c r="BK176" s="80"/>
      <c r="BL176" s="80"/>
      <c r="BM176" s="80"/>
      <c r="BN176" s="80"/>
      <c r="BO176" s="80"/>
      <c r="BP176" s="80"/>
      <c r="BQ176" s="80"/>
      <c r="BR176" s="80"/>
      <c r="BS176" s="80"/>
      <c r="BT176" s="80"/>
      <c r="BU176" s="80"/>
      <c r="BV176" s="80"/>
      <c r="BW176" s="80"/>
      <c r="BX176" s="80"/>
      <c r="BY176" s="80"/>
      <c r="BZ176" s="80"/>
      <c r="CA176" s="80"/>
      <c r="CB176" s="80"/>
      <c r="CC176" s="80"/>
      <c r="CD176" s="80"/>
      <c r="CE176" s="80"/>
      <c r="CF176" s="80"/>
      <c r="CG176" s="80"/>
      <c r="CH176" s="80"/>
      <c r="CI176" s="80"/>
      <c r="CJ176" s="80"/>
      <c r="CK176" s="80"/>
      <c r="CL176" s="80"/>
      <c r="CM176" s="80"/>
      <c r="CN176" s="80"/>
      <c r="CO176" s="80"/>
    </row>
    <row r="177" spans="1:93" x14ac:dyDescent="0.25">
      <c r="A177" s="80"/>
      <c r="B177" s="80"/>
      <c r="C177" s="80"/>
      <c r="D177" s="80"/>
      <c r="E177" s="80"/>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0"/>
      <c r="BD177" s="80"/>
      <c r="BE177" s="80"/>
      <c r="BF177" s="80"/>
      <c r="BG177" s="80"/>
      <c r="BH177" s="80"/>
      <c r="BI177" s="80"/>
      <c r="BJ177" s="80"/>
      <c r="BK177" s="80"/>
      <c r="BL177" s="80"/>
      <c r="BM177" s="80"/>
      <c r="BN177" s="80"/>
      <c r="BO177" s="80"/>
      <c r="BP177" s="80"/>
      <c r="BQ177" s="80"/>
      <c r="BR177" s="80"/>
      <c r="BS177" s="80"/>
      <c r="BT177" s="80"/>
      <c r="BU177" s="80"/>
      <c r="BV177" s="80"/>
      <c r="BW177" s="80"/>
      <c r="BX177" s="80"/>
      <c r="BY177" s="80"/>
      <c r="BZ177" s="80"/>
      <c r="CA177" s="80"/>
      <c r="CB177" s="80"/>
      <c r="CC177" s="80"/>
      <c r="CD177" s="80"/>
      <c r="CE177" s="80"/>
      <c r="CF177" s="80"/>
      <c r="CG177" s="80"/>
      <c r="CH177" s="80"/>
      <c r="CI177" s="80"/>
      <c r="CJ177" s="80"/>
      <c r="CK177" s="80"/>
      <c r="CL177" s="80"/>
      <c r="CM177" s="80"/>
      <c r="CN177" s="80"/>
      <c r="CO177" s="80"/>
    </row>
    <row r="178" spans="1:93" x14ac:dyDescent="0.25">
      <c r="A178" s="80"/>
      <c r="B178" s="80"/>
      <c r="C178" s="80"/>
      <c r="D178" s="80"/>
      <c r="E178" s="80"/>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c r="BD178" s="80"/>
      <c r="BE178" s="80"/>
      <c r="BF178" s="80"/>
      <c r="BG178" s="80"/>
      <c r="BH178" s="80"/>
      <c r="BI178" s="80"/>
      <c r="BJ178" s="80"/>
      <c r="BK178" s="80"/>
      <c r="BL178" s="80"/>
      <c r="BM178" s="80"/>
      <c r="BN178" s="80"/>
      <c r="BO178" s="80"/>
      <c r="BP178" s="80"/>
      <c r="BQ178" s="80"/>
      <c r="BR178" s="80"/>
      <c r="BS178" s="80"/>
      <c r="BT178" s="80"/>
      <c r="BU178" s="80"/>
      <c r="BV178" s="80"/>
      <c r="BW178" s="80"/>
      <c r="BX178" s="80"/>
      <c r="BY178" s="80"/>
      <c r="BZ178" s="80"/>
      <c r="CA178" s="80"/>
      <c r="CB178" s="80"/>
      <c r="CC178" s="80"/>
      <c r="CD178" s="80"/>
      <c r="CE178" s="80"/>
      <c r="CF178" s="80"/>
      <c r="CG178" s="80"/>
      <c r="CH178" s="80"/>
      <c r="CI178" s="80"/>
      <c r="CJ178" s="80"/>
      <c r="CK178" s="80"/>
      <c r="CL178" s="80"/>
      <c r="CM178" s="80"/>
      <c r="CN178" s="80"/>
      <c r="CO178" s="80"/>
    </row>
    <row r="179" spans="1:93" x14ac:dyDescent="0.25">
      <c r="A179" s="80"/>
      <c r="B179" s="80"/>
      <c r="C179" s="80"/>
      <c r="D179" s="80"/>
      <c r="E179" s="80"/>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80"/>
      <c r="BA179" s="80"/>
      <c r="BB179" s="80"/>
      <c r="BC179" s="80"/>
      <c r="BD179" s="80"/>
      <c r="BE179" s="80"/>
      <c r="BF179" s="80"/>
      <c r="BG179" s="80"/>
      <c r="BH179" s="80"/>
      <c r="BI179" s="80"/>
      <c r="BJ179" s="80"/>
      <c r="BK179" s="80"/>
      <c r="BL179" s="80"/>
      <c r="BM179" s="80"/>
      <c r="BN179" s="80"/>
      <c r="BO179" s="80"/>
      <c r="BP179" s="80"/>
      <c r="BQ179" s="80"/>
      <c r="BR179" s="80"/>
      <c r="BS179" s="80"/>
      <c r="BT179" s="80"/>
      <c r="BU179" s="80"/>
      <c r="BV179" s="80"/>
      <c r="BW179" s="80"/>
      <c r="BX179" s="80"/>
      <c r="BY179" s="80"/>
      <c r="BZ179" s="80"/>
      <c r="CA179" s="80"/>
      <c r="CB179" s="80"/>
      <c r="CC179" s="80"/>
      <c r="CD179" s="80"/>
      <c r="CE179" s="80"/>
      <c r="CF179" s="80"/>
      <c r="CG179" s="80"/>
      <c r="CH179" s="80"/>
      <c r="CI179" s="80"/>
      <c r="CJ179" s="80"/>
      <c r="CK179" s="80"/>
      <c r="CL179" s="80"/>
      <c r="CM179" s="80"/>
      <c r="CN179" s="80"/>
      <c r="CO179" s="80"/>
    </row>
    <row r="180" spans="1:93" x14ac:dyDescent="0.25">
      <c r="A180" s="80"/>
      <c r="B180" s="80"/>
      <c r="C180" s="80"/>
      <c r="D180" s="80"/>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0"/>
      <c r="BD180" s="80"/>
      <c r="BE180" s="80"/>
      <c r="BF180" s="80"/>
      <c r="BG180" s="80"/>
      <c r="BH180" s="80"/>
      <c r="BI180" s="80"/>
      <c r="BJ180" s="80"/>
      <c r="BK180" s="80"/>
      <c r="BL180" s="80"/>
      <c r="BM180" s="80"/>
      <c r="BN180" s="80"/>
      <c r="BO180" s="80"/>
      <c r="BP180" s="80"/>
      <c r="BQ180" s="80"/>
      <c r="BR180" s="80"/>
      <c r="BS180" s="80"/>
      <c r="BT180" s="80"/>
      <c r="BU180" s="80"/>
      <c r="BV180" s="80"/>
      <c r="BW180" s="80"/>
      <c r="BX180" s="80"/>
      <c r="BY180" s="80"/>
      <c r="BZ180" s="80"/>
      <c r="CA180" s="80"/>
      <c r="CB180" s="80"/>
      <c r="CC180" s="80"/>
      <c r="CD180" s="80"/>
      <c r="CE180" s="80"/>
      <c r="CF180" s="80"/>
      <c r="CG180" s="80"/>
      <c r="CH180" s="80"/>
      <c r="CI180" s="80"/>
      <c r="CJ180" s="80"/>
      <c r="CK180" s="80"/>
      <c r="CL180" s="80"/>
      <c r="CM180" s="80"/>
      <c r="CN180" s="80"/>
      <c r="CO180" s="80"/>
    </row>
    <row r="181" spans="1:93" x14ac:dyDescent="0.25">
      <c r="A181" s="80"/>
      <c r="B181" s="80"/>
      <c r="C181" s="80"/>
      <c r="D181" s="80"/>
      <c r="E181" s="80"/>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80"/>
      <c r="BB181" s="80"/>
      <c r="BC181" s="80"/>
      <c r="BD181" s="80"/>
      <c r="BE181" s="80"/>
      <c r="BF181" s="80"/>
      <c r="BG181" s="80"/>
      <c r="BH181" s="80"/>
      <c r="BI181" s="80"/>
      <c r="BJ181" s="80"/>
      <c r="BK181" s="80"/>
      <c r="BL181" s="80"/>
      <c r="BM181" s="80"/>
      <c r="BN181" s="80"/>
      <c r="BO181" s="80"/>
      <c r="BP181" s="80"/>
      <c r="BQ181" s="80"/>
      <c r="BR181" s="80"/>
      <c r="BS181" s="80"/>
      <c r="BT181" s="80"/>
      <c r="BU181" s="80"/>
      <c r="BV181" s="80"/>
      <c r="BW181" s="80"/>
      <c r="BX181" s="80"/>
      <c r="BY181" s="80"/>
      <c r="BZ181" s="80"/>
      <c r="CA181" s="80"/>
      <c r="CB181" s="80"/>
      <c r="CC181" s="80"/>
      <c r="CD181" s="80"/>
      <c r="CE181" s="80"/>
      <c r="CF181" s="80"/>
      <c r="CG181" s="80"/>
      <c r="CH181" s="80"/>
      <c r="CI181" s="80"/>
      <c r="CJ181" s="80"/>
      <c r="CK181" s="80"/>
      <c r="CL181" s="80"/>
      <c r="CM181" s="80"/>
      <c r="CN181" s="80"/>
      <c r="CO181" s="80"/>
    </row>
    <row r="182" spans="1:93" x14ac:dyDescent="0.25">
      <c r="A182" s="80"/>
      <c r="B182" s="80"/>
      <c r="C182" s="80"/>
      <c r="D182" s="80"/>
      <c r="E182" s="80"/>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c r="BD182" s="80"/>
      <c r="BE182" s="80"/>
      <c r="BF182" s="80"/>
      <c r="BG182" s="80"/>
      <c r="BH182" s="80"/>
      <c r="BI182" s="80"/>
      <c r="BJ182" s="80"/>
      <c r="BK182" s="80"/>
      <c r="BL182" s="80"/>
      <c r="BM182" s="80"/>
      <c r="BN182" s="80"/>
      <c r="BO182" s="80"/>
      <c r="BP182" s="80"/>
      <c r="BQ182" s="80"/>
      <c r="BR182" s="80"/>
      <c r="BS182" s="80"/>
      <c r="BT182" s="80"/>
      <c r="BU182" s="80"/>
      <c r="BV182" s="80"/>
      <c r="BW182" s="80"/>
      <c r="BX182" s="80"/>
      <c r="BY182" s="80"/>
      <c r="BZ182" s="80"/>
      <c r="CA182" s="80"/>
      <c r="CB182" s="80"/>
      <c r="CC182" s="80"/>
      <c r="CD182" s="80"/>
      <c r="CE182" s="80"/>
      <c r="CF182" s="80"/>
      <c r="CG182" s="80"/>
      <c r="CH182" s="80"/>
      <c r="CI182" s="80"/>
      <c r="CJ182" s="80"/>
      <c r="CK182" s="80"/>
      <c r="CL182" s="80"/>
      <c r="CM182" s="80"/>
      <c r="CN182" s="80"/>
      <c r="CO182" s="80"/>
    </row>
    <row r="183" spans="1:93" x14ac:dyDescent="0.25">
      <c r="A183" s="80"/>
      <c r="B183" s="80"/>
      <c r="C183" s="80"/>
      <c r="D183" s="80"/>
      <c r="E183" s="80"/>
      <c r="F183" s="80"/>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0"/>
      <c r="BD183" s="80"/>
      <c r="BE183" s="80"/>
      <c r="BF183" s="80"/>
      <c r="BG183" s="80"/>
      <c r="BH183" s="80"/>
      <c r="BI183" s="80"/>
      <c r="BJ183" s="80"/>
      <c r="BK183" s="80"/>
      <c r="BL183" s="80"/>
      <c r="BM183" s="80"/>
      <c r="BN183" s="80"/>
      <c r="BO183" s="80"/>
      <c r="BP183" s="80"/>
      <c r="BQ183" s="80"/>
      <c r="BR183" s="80"/>
      <c r="BS183" s="80"/>
      <c r="BT183" s="80"/>
      <c r="BU183" s="80"/>
      <c r="BV183" s="80"/>
      <c r="BW183" s="80"/>
      <c r="BX183" s="80"/>
      <c r="BY183" s="80"/>
      <c r="BZ183" s="80"/>
      <c r="CA183" s="80"/>
      <c r="CB183" s="80"/>
      <c r="CC183" s="80"/>
      <c r="CD183" s="80"/>
      <c r="CE183" s="80"/>
      <c r="CF183" s="80"/>
      <c r="CG183" s="80"/>
      <c r="CH183" s="80"/>
      <c r="CI183" s="80"/>
      <c r="CJ183" s="80"/>
      <c r="CK183" s="80"/>
      <c r="CL183" s="80"/>
      <c r="CM183" s="80"/>
      <c r="CN183" s="80"/>
      <c r="CO183" s="80"/>
    </row>
    <row r="184" spans="1:93" x14ac:dyDescent="0.25">
      <c r="A184" s="80"/>
      <c r="B184" s="80"/>
      <c r="C184" s="80"/>
      <c r="D184" s="80"/>
      <c r="E184" s="80"/>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0"/>
      <c r="BD184" s="80"/>
      <c r="BE184" s="80"/>
      <c r="BF184" s="80"/>
      <c r="BG184" s="80"/>
      <c r="BH184" s="80"/>
      <c r="BI184" s="80"/>
      <c r="BJ184" s="80"/>
      <c r="BK184" s="80"/>
      <c r="BL184" s="80"/>
      <c r="BM184" s="80"/>
      <c r="BN184" s="80"/>
      <c r="BO184" s="80"/>
      <c r="BP184" s="80"/>
      <c r="BQ184" s="80"/>
      <c r="BR184" s="80"/>
      <c r="BS184" s="80"/>
      <c r="BT184" s="80"/>
      <c r="BU184" s="80"/>
      <c r="BV184" s="80"/>
      <c r="BW184" s="80"/>
      <c r="BX184" s="80"/>
      <c r="BY184" s="80"/>
      <c r="BZ184" s="80"/>
      <c r="CA184" s="80"/>
      <c r="CB184" s="80"/>
      <c r="CC184" s="80"/>
      <c r="CD184" s="80"/>
      <c r="CE184" s="80"/>
      <c r="CF184" s="80"/>
      <c r="CG184" s="80"/>
      <c r="CH184" s="80"/>
      <c r="CI184" s="80"/>
      <c r="CJ184" s="80"/>
      <c r="CK184" s="80"/>
      <c r="CL184" s="80"/>
      <c r="CM184" s="80"/>
      <c r="CN184" s="80"/>
      <c r="CO184" s="80"/>
    </row>
    <row r="185" spans="1:93" x14ac:dyDescent="0.25">
      <c r="A185" s="80"/>
      <c r="B185" s="80"/>
      <c r="C185" s="80"/>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c r="BD185" s="80"/>
      <c r="BE185" s="80"/>
      <c r="BF185" s="80"/>
      <c r="BG185" s="80"/>
      <c r="BH185" s="80"/>
      <c r="BI185" s="80"/>
      <c r="BJ185" s="80"/>
      <c r="BK185" s="80"/>
      <c r="BL185" s="80"/>
      <c r="BM185" s="80"/>
      <c r="BN185" s="80"/>
      <c r="BO185" s="80"/>
      <c r="BP185" s="80"/>
      <c r="BQ185" s="80"/>
      <c r="BR185" s="80"/>
      <c r="BS185" s="80"/>
      <c r="BT185" s="80"/>
      <c r="BU185" s="80"/>
      <c r="BV185" s="80"/>
      <c r="BW185" s="80"/>
      <c r="BX185" s="80"/>
      <c r="BY185" s="80"/>
      <c r="BZ185" s="80"/>
      <c r="CA185" s="80"/>
      <c r="CB185" s="80"/>
      <c r="CC185" s="80"/>
      <c r="CD185" s="80"/>
      <c r="CE185" s="80"/>
      <c r="CF185" s="80"/>
      <c r="CG185" s="80"/>
      <c r="CH185" s="80"/>
      <c r="CI185" s="80"/>
      <c r="CJ185" s="80"/>
      <c r="CK185" s="80"/>
      <c r="CL185" s="80"/>
      <c r="CM185" s="80"/>
      <c r="CN185" s="80"/>
      <c r="CO185" s="80"/>
    </row>
    <row r="186" spans="1:93" x14ac:dyDescent="0.25">
      <c r="A186" s="80"/>
      <c r="B186" s="80"/>
      <c r="C186" s="80"/>
      <c r="D186" s="80"/>
      <c r="E186" s="80"/>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c r="BD186" s="80"/>
      <c r="BE186" s="80"/>
      <c r="BF186" s="80"/>
      <c r="BG186" s="80"/>
      <c r="BH186" s="80"/>
      <c r="BI186" s="80"/>
      <c r="BJ186" s="80"/>
      <c r="BK186" s="80"/>
      <c r="BL186" s="80"/>
      <c r="BM186" s="80"/>
      <c r="BN186" s="80"/>
      <c r="BO186" s="80"/>
      <c r="BP186" s="80"/>
      <c r="BQ186" s="80"/>
      <c r="BR186" s="80"/>
      <c r="BS186" s="80"/>
      <c r="BT186" s="80"/>
      <c r="BU186" s="80"/>
      <c r="BV186" s="80"/>
      <c r="BW186" s="80"/>
      <c r="BX186" s="80"/>
      <c r="BY186" s="80"/>
      <c r="BZ186" s="80"/>
      <c r="CA186" s="80"/>
      <c r="CB186" s="80"/>
      <c r="CC186" s="80"/>
      <c r="CD186" s="80"/>
      <c r="CE186" s="80"/>
      <c r="CF186" s="80"/>
      <c r="CG186" s="80"/>
      <c r="CH186" s="80"/>
      <c r="CI186" s="80"/>
      <c r="CJ186" s="80"/>
      <c r="CK186" s="80"/>
      <c r="CL186" s="80"/>
      <c r="CM186" s="80"/>
      <c r="CN186" s="80"/>
      <c r="CO186" s="80"/>
    </row>
    <row r="187" spans="1:93" x14ac:dyDescent="0.25">
      <c r="A187" s="80"/>
      <c r="B187" s="80"/>
      <c r="C187" s="80"/>
      <c r="D187" s="80"/>
      <c r="E187" s="80"/>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c r="BF187" s="80"/>
      <c r="BG187" s="80"/>
      <c r="BH187" s="80"/>
      <c r="BI187" s="80"/>
      <c r="BJ187" s="80"/>
      <c r="BK187" s="80"/>
      <c r="BL187" s="80"/>
      <c r="BM187" s="80"/>
      <c r="BN187" s="80"/>
      <c r="BO187" s="80"/>
      <c r="BP187" s="80"/>
      <c r="BQ187" s="80"/>
      <c r="BR187" s="80"/>
      <c r="BS187" s="80"/>
      <c r="BT187" s="80"/>
      <c r="BU187" s="80"/>
      <c r="BV187" s="80"/>
      <c r="BW187" s="80"/>
      <c r="BX187" s="80"/>
      <c r="BY187" s="80"/>
      <c r="BZ187" s="80"/>
      <c r="CA187" s="80"/>
      <c r="CB187" s="80"/>
      <c r="CC187" s="80"/>
      <c r="CD187" s="80"/>
      <c r="CE187" s="80"/>
      <c r="CF187" s="80"/>
      <c r="CG187" s="80"/>
      <c r="CH187" s="80"/>
      <c r="CI187" s="80"/>
      <c r="CJ187" s="80"/>
      <c r="CK187" s="80"/>
      <c r="CL187" s="80"/>
      <c r="CM187" s="80"/>
      <c r="CN187" s="80"/>
      <c r="CO187" s="80"/>
    </row>
    <row r="188" spans="1:93" x14ac:dyDescent="0.25">
      <c r="A188" s="80"/>
      <c r="B188" s="80"/>
      <c r="C188" s="80"/>
      <c r="D188" s="80"/>
      <c r="E188" s="80"/>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c r="BI188" s="80"/>
      <c r="BJ188" s="80"/>
      <c r="BK188" s="80"/>
      <c r="BL188" s="80"/>
      <c r="BM188" s="80"/>
      <c r="BN188" s="80"/>
      <c r="BO188" s="80"/>
      <c r="BP188" s="80"/>
      <c r="BQ188" s="80"/>
      <c r="BR188" s="80"/>
      <c r="BS188" s="80"/>
      <c r="BT188" s="80"/>
      <c r="BU188" s="80"/>
      <c r="BV188" s="80"/>
      <c r="BW188" s="80"/>
      <c r="BX188" s="80"/>
      <c r="BY188" s="80"/>
      <c r="BZ188" s="80"/>
      <c r="CA188" s="80"/>
      <c r="CB188" s="80"/>
      <c r="CC188" s="80"/>
      <c r="CD188" s="80"/>
      <c r="CE188" s="80"/>
      <c r="CF188" s="80"/>
      <c r="CG188" s="80"/>
      <c r="CH188" s="80"/>
      <c r="CI188" s="80"/>
      <c r="CJ188" s="80"/>
      <c r="CK188" s="80"/>
      <c r="CL188" s="80"/>
      <c r="CM188" s="80"/>
      <c r="CN188" s="80"/>
      <c r="CO188" s="80"/>
    </row>
    <row r="189" spans="1:93" x14ac:dyDescent="0.25">
      <c r="A189" s="80"/>
      <c r="B189" s="80"/>
      <c r="C189" s="80"/>
      <c r="D189" s="80"/>
      <c r="E189" s="80"/>
      <c r="F189" s="80"/>
      <c r="G189" s="80"/>
      <c r="H189" s="80"/>
      <c r="I189" s="80"/>
      <c r="J189" s="80"/>
      <c r="K189" s="80"/>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c r="BE189" s="80"/>
      <c r="BF189" s="80"/>
      <c r="BG189" s="80"/>
      <c r="BH189" s="80"/>
      <c r="BI189" s="80"/>
      <c r="BJ189" s="80"/>
      <c r="BK189" s="80"/>
      <c r="BL189" s="80"/>
      <c r="BM189" s="80"/>
      <c r="BN189" s="80"/>
      <c r="BO189" s="80"/>
      <c r="BP189" s="80"/>
      <c r="BQ189" s="80"/>
      <c r="BR189" s="80"/>
      <c r="BS189" s="80"/>
      <c r="BT189" s="80"/>
      <c r="BU189" s="80"/>
      <c r="BV189" s="80"/>
      <c r="BW189" s="80"/>
      <c r="BX189" s="80"/>
      <c r="BY189" s="80"/>
      <c r="BZ189" s="80"/>
      <c r="CA189" s="80"/>
      <c r="CB189" s="80"/>
      <c r="CC189" s="80"/>
      <c r="CD189" s="80"/>
      <c r="CE189" s="80"/>
      <c r="CF189" s="80"/>
      <c r="CG189" s="80"/>
      <c r="CH189" s="80"/>
      <c r="CI189" s="80"/>
      <c r="CJ189" s="80"/>
      <c r="CK189" s="80"/>
      <c r="CL189" s="80"/>
      <c r="CM189" s="80"/>
      <c r="CN189" s="80"/>
      <c r="CO189" s="80"/>
    </row>
    <row r="190" spans="1:93" x14ac:dyDescent="0.25">
      <c r="A190" s="80"/>
      <c r="B190" s="80"/>
      <c r="C190" s="80"/>
      <c r="D190" s="80"/>
      <c r="E190" s="80"/>
      <c r="F190" s="80"/>
      <c r="G190" s="80"/>
      <c r="H190" s="80"/>
      <c r="I190" s="80"/>
      <c r="J190" s="80"/>
      <c r="K190" s="80"/>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c r="BE190" s="80"/>
      <c r="BF190" s="80"/>
      <c r="BG190" s="80"/>
      <c r="BH190" s="80"/>
      <c r="BI190" s="80"/>
      <c r="BJ190" s="80"/>
      <c r="BK190" s="80"/>
      <c r="BL190" s="80"/>
      <c r="BM190" s="80"/>
      <c r="BN190" s="80"/>
      <c r="BO190" s="80"/>
      <c r="BP190" s="80"/>
      <c r="BQ190" s="80"/>
      <c r="BR190" s="80"/>
      <c r="BS190" s="80"/>
      <c r="BT190" s="80"/>
      <c r="BU190" s="80"/>
      <c r="BV190" s="80"/>
      <c r="BW190" s="80"/>
      <c r="BX190" s="80"/>
      <c r="BY190" s="80"/>
      <c r="BZ190" s="80"/>
      <c r="CA190" s="80"/>
      <c r="CB190" s="80"/>
      <c r="CC190" s="80"/>
      <c r="CD190" s="80"/>
      <c r="CE190" s="80"/>
      <c r="CF190" s="80"/>
      <c r="CG190" s="80"/>
      <c r="CH190" s="80"/>
      <c r="CI190" s="80"/>
      <c r="CJ190" s="80"/>
      <c r="CK190" s="80"/>
      <c r="CL190" s="80"/>
      <c r="CM190" s="80"/>
      <c r="CN190" s="80"/>
      <c r="CO190" s="80"/>
    </row>
    <row r="191" spans="1:93" x14ac:dyDescent="0.25">
      <c r="A191" s="80"/>
      <c r="B191" s="80"/>
      <c r="C191" s="80"/>
      <c r="D191" s="80"/>
      <c r="E191" s="80"/>
      <c r="F191" s="80"/>
      <c r="G191" s="80"/>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c r="BF191" s="80"/>
      <c r="BG191" s="80"/>
      <c r="BH191" s="80"/>
      <c r="BI191" s="80"/>
      <c r="BJ191" s="80"/>
      <c r="BK191" s="80"/>
      <c r="BL191" s="80"/>
      <c r="BM191" s="80"/>
      <c r="BN191" s="80"/>
      <c r="BO191" s="80"/>
      <c r="BP191" s="80"/>
      <c r="BQ191" s="80"/>
      <c r="BR191" s="80"/>
      <c r="BS191" s="80"/>
      <c r="BT191" s="80"/>
      <c r="BU191" s="80"/>
      <c r="BV191" s="80"/>
      <c r="BW191" s="80"/>
      <c r="BX191" s="80"/>
      <c r="BY191" s="80"/>
      <c r="BZ191" s="80"/>
      <c r="CA191" s="80"/>
      <c r="CB191" s="80"/>
      <c r="CC191" s="80"/>
      <c r="CD191" s="80"/>
      <c r="CE191" s="80"/>
      <c r="CF191" s="80"/>
      <c r="CG191" s="80"/>
      <c r="CH191" s="80"/>
      <c r="CI191" s="80"/>
      <c r="CJ191" s="80"/>
      <c r="CK191" s="80"/>
      <c r="CL191" s="80"/>
      <c r="CM191" s="80"/>
      <c r="CN191" s="80"/>
      <c r="CO191" s="80"/>
    </row>
    <row r="192" spans="1:93" x14ac:dyDescent="0.25">
      <c r="A192" s="80"/>
      <c r="B192" s="80"/>
      <c r="C192" s="80"/>
      <c r="D192" s="80"/>
      <c r="E192" s="80"/>
      <c r="F192" s="80"/>
      <c r="G192" s="80"/>
      <c r="H192" s="80"/>
      <c r="I192" s="80"/>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c r="BF192" s="80"/>
      <c r="BG192" s="80"/>
      <c r="BH192" s="80"/>
      <c r="BI192" s="80"/>
      <c r="BJ192" s="80"/>
      <c r="BK192" s="80"/>
      <c r="BL192" s="80"/>
      <c r="BM192" s="80"/>
      <c r="BN192" s="80"/>
      <c r="BO192" s="80"/>
      <c r="BP192" s="80"/>
      <c r="BQ192" s="80"/>
      <c r="BR192" s="80"/>
      <c r="BS192" s="80"/>
      <c r="BT192" s="80"/>
      <c r="BU192" s="80"/>
      <c r="BV192" s="80"/>
      <c r="BW192" s="80"/>
      <c r="BX192" s="80"/>
      <c r="BY192" s="80"/>
      <c r="BZ192" s="80"/>
      <c r="CA192" s="80"/>
      <c r="CB192" s="80"/>
      <c r="CC192" s="80"/>
      <c r="CD192" s="80"/>
      <c r="CE192" s="80"/>
      <c r="CF192" s="80"/>
      <c r="CG192" s="80"/>
      <c r="CH192" s="80"/>
      <c r="CI192" s="80"/>
      <c r="CJ192" s="80"/>
      <c r="CK192" s="80"/>
      <c r="CL192" s="80"/>
      <c r="CM192" s="80"/>
      <c r="CN192" s="80"/>
      <c r="CO192" s="80"/>
    </row>
    <row r="193" spans="1:93" x14ac:dyDescent="0.25">
      <c r="A193" s="80"/>
      <c r="B193" s="80"/>
      <c r="C193" s="80"/>
      <c r="D193" s="80"/>
      <c r="E193" s="80"/>
      <c r="F193" s="80"/>
      <c r="G193" s="80"/>
      <c r="H193" s="80"/>
      <c r="I193" s="80"/>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c r="BE193" s="80"/>
      <c r="BF193" s="80"/>
      <c r="BG193" s="80"/>
      <c r="BH193" s="80"/>
      <c r="BI193" s="80"/>
      <c r="BJ193" s="80"/>
      <c r="BK193" s="80"/>
      <c r="BL193" s="80"/>
      <c r="BM193" s="80"/>
      <c r="BN193" s="80"/>
      <c r="BO193" s="80"/>
      <c r="BP193" s="80"/>
      <c r="BQ193" s="80"/>
      <c r="BR193" s="80"/>
      <c r="BS193" s="80"/>
      <c r="BT193" s="80"/>
      <c r="BU193" s="80"/>
      <c r="BV193" s="80"/>
      <c r="BW193" s="80"/>
      <c r="BX193" s="80"/>
      <c r="BY193" s="80"/>
      <c r="BZ193" s="80"/>
      <c r="CA193" s="80"/>
      <c r="CB193" s="80"/>
      <c r="CC193" s="80"/>
      <c r="CD193" s="80"/>
      <c r="CE193" s="80"/>
      <c r="CF193" s="80"/>
      <c r="CG193" s="80"/>
      <c r="CH193" s="80"/>
      <c r="CI193" s="80"/>
      <c r="CJ193" s="80"/>
      <c r="CK193" s="80"/>
      <c r="CL193" s="80"/>
      <c r="CM193" s="80"/>
      <c r="CN193" s="80"/>
      <c r="CO193" s="80"/>
    </row>
    <row r="194" spans="1:93" x14ac:dyDescent="0.25">
      <c r="A194" s="80"/>
      <c r="B194" s="80"/>
      <c r="C194" s="80"/>
      <c r="D194" s="80"/>
      <c r="E194" s="80"/>
      <c r="F194" s="80"/>
      <c r="G194" s="80"/>
      <c r="H194" s="80"/>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80"/>
      <c r="BI194" s="80"/>
      <c r="BJ194" s="80"/>
      <c r="BK194" s="80"/>
      <c r="BL194" s="80"/>
      <c r="BM194" s="80"/>
      <c r="BN194" s="80"/>
      <c r="BO194" s="80"/>
      <c r="BP194" s="80"/>
      <c r="BQ194" s="80"/>
      <c r="BR194" s="80"/>
      <c r="BS194" s="80"/>
      <c r="BT194" s="80"/>
      <c r="BU194" s="80"/>
      <c r="BV194" s="80"/>
      <c r="BW194" s="80"/>
      <c r="BX194" s="80"/>
      <c r="BY194" s="80"/>
      <c r="BZ194" s="80"/>
      <c r="CA194" s="80"/>
      <c r="CB194" s="80"/>
      <c r="CC194" s="80"/>
      <c r="CD194" s="80"/>
      <c r="CE194" s="80"/>
      <c r="CF194" s="80"/>
      <c r="CG194" s="80"/>
      <c r="CH194" s="80"/>
      <c r="CI194" s="80"/>
      <c r="CJ194" s="80"/>
      <c r="CK194" s="80"/>
      <c r="CL194" s="80"/>
      <c r="CM194" s="80"/>
      <c r="CN194" s="80"/>
      <c r="CO194" s="80"/>
    </row>
    <row r="195" spans="1:93" x14ac:dyDescent="0.25">
      <c r="A195" s="80"/>
      <c r="B195" s="80"/>
      <c r="C195" s="80"/>
      <c r="D195" s="80"/>
      <c r="E195" s="80"/>
      <c r="F195" s="80"/>
      <c r="G195" s="80"/>
      <c r="H195" s="80"/>
      <c r="I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c r="BI195" s="80"/>
      <c r="BJ195" s="80"/>
      <c r="BK195" s="80"/>
      <c r="BL195" s="80"/>
      <c r="BM195" s="80"/>
      <c r="BN195" s="80"/>
      <c r="BO195" s="80"/>
      <c r="BP195" s="80"/>
      <c r="BQ195" s="80"/>
      <c r="BR195" s="80"/>
      <c r="BS195" s="80"/>
      <c r="BT195" s="80"/>
      <c r="BU195" s="80"/>
      <c r="BV195" s="80"/>
      <c r="BW195" s="80"/>
      <c r="BX195" s="80"/>
      <c r="BY195" s="80"/>
      <c r="BZ195" s="80"/>
      <c r="CA195" s="80"/>
      <c r="CB195" s="80"/>
      <c r="CC195" s="80"/>
      <c r="CD195" s="80"/>
      <c r="CE195" s="80"/>
      <c r="CF195" s="80"/>
      <c r="CG195" s="80"/>
      <c r="CH195" s="80"/>
      <c r="CI195" s="80"/>
      <c r="CJ195" s="80"/>
      <c r="CK195" s="80"/>
      <c r="CL195" s="80"/>
      <c r="CM195" s="80"/>
      <c r="CN195" s="80"/>
      <c r="CO195" s="80"/>
    </row>
    <row r="196" spans="1:93" x14ac:dyDescent="0.25">
      <c r="A196" s="80"/>
      <c r="B196" s="80"/>
      <c r="C196" s="80"/>
      <c r="D196" s="80"/>
      <c r="E196" s="80"/>
      <c r="F196" s="80"/>
      <c r="G196" s="80"/>
      <c r="H196" s="80"/>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c r="BI196" s="80"/>
      <c r="BJ196" s="80"/>
      <c r="BK196" s="80"/>
      <c r="BL196" s="80"/>
      <c r="BM196" s="80"/>
      <c r="BN196" s="80"/>
      <c r="BO196" s="80"/>
      <c r="BP196" s="80"/>
      <c r="BQ196" s="80"/>
      <c r="BR196" s="80"/>
      <c r="BS196" s="80"/>
      <c r="BT196" s="80"/>
      <c r="BU196" s="80"/>
      <c r="BV196" s="80"/>
      <c r="BW196" s="80"/>
      <c r="BX196" s="80"/>
      <c r="BY196" s="80"/>
      <c r="BZ196" s="80"/>
      <c r="CA196" s="80"/>
      <c r="CB196" s="80"/>
      <c r="CC196" s="80"/>
      <c r="CD196" s="80"/>
      <c r="CE196" s="80"/>
      <c r="CF196" s="80"/>
      <c r="CG196" s="80"/>
      <c r="CH196" s="80"/>
      <c r="CI196" s="80"/>
      <c r="CJ196" s="80"/>
      <c r="CK196" s="80"/>
      <c r="CL196" s="80"/>
      <c r="CM196" s="80"/>
      <c r="CN196" s="80"/>
      <c r="CO196" s="80"/>
    </row>
    <row r="197" spans="1:93" x14ac:dyDescent="0.25">
      <c r="A197" s="80"/>
      <c r="B197" s="80"/>
      <c r="C197" s="80"/>
      <c r="D197" s="80"/>
      <c r="E197" s="80"/>
      <c r="F197" s="80"/>
      <c r="G197" s="80"/>
      <c r="H197" s="80"/>
      <c r="I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c r="BF197" s="80"/>
      <c r="BG197" s="80"/>
      <c r="BH197" s="80"/>
      <c r="BI197" s="80"/>
      <c r="BJ197" s="80"/>
      <c r="BK197" s="80"/>
      <c r="BL197" s="80"/>
      <c r="BM197" s="80"/>
      <c r="BN197" s="80"/>
      <c r="BO197" s="80"/>
      <c r="BP197" s="80"/>
      <c r="BQ197" s="80"/>
      <c r="BR197" s="80"/>
      <c r="BS197" s="80"/>
      <c r="BT197" s="80"/>
      <c r="BU197" s="80"/>
      <c r="BV197" s="80"/>
      <c r="BW197" s="80"/>
      <c r="BX197" s="80"/>
      <c r="BY197" s="80"/>
      <c r="BZ197" s="80"/>
      <c r="CA197" s="80"/>
      <c r="CB197" s="80"/>
      <c r="CC197" s="80"/>
      <c r="CD197" s="80"/>
      <c r="CE197" s="80"/>
      <c r="CF197" s="80"/>
      <c r="CG197" s="80"/>
      <c r="CH197" s="80"/>
      <c r="CI197" s="80"/>
      <c r="CJ197" s="80"/>
      <c r="CK197" s="80"/>
      <c r="CL197" s="80"/>
      <c r="CM197" s="80"/>
      <c r="CN197" s="80"/>
      <c r="CO197" s="80"/>
    </row>
    <row r="198" spans="1:93" x14ac:dyDescent="0.25">
      <c r="A198" s="80"/>
      <c r="B198" s="80"/>
      <c r="C198" s="80"/>
      <c r="D198" s="80"/>
      <c r="E198" s="80"/>
      <c r="F198" s="80"/>
      <c r="G198" s="80"/>
      <c r="H198" s="80"/>
      <c r="I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80"/>
      <c r="BI198" s="80"/>
      <c r="BJ198" s="80"/>
      <c r="BK198" s="80"/>
      <c r="BL198" s="80"/>
      <c r="BM198" s="80"/>
      <c r="BN198" s="80"/>
      <c r="BO198" s="80"/>
      <c r="BP198" s="80"/>
      <c r="BQ198" s="80"/>
      <c r="BR198" s="80"/>
      <c r="BS198" s="80"/>
      <c r="BT198" s="80"/>
      <c r="BU198" s="80"/>
      <c r="BV198" s="80"/>
      <c r="BW198" s="80"/>
      <c r="BX198" s="80"/>
      <c r="BY198" s="80"/>
      <c r="BZ198" s="80"/>
      <c r="CA198" s="80"/>
      <c r="CB198" s="80"/>
      <c r="CC198" s="80"/>
      <c r="CD198" s="80"/>
      <c r="CE198" s="80"/>
      <c r="CF198" s="80"/>
      <c r="CG198" s="80"/>
      <c r="CH198" s="80"/>
      <c r="CI198" s="80"/>
      <c r="CJ198" s="80"/>
      <c r="CK198" s="80"/>
      <c r="CL198" s="80"/>
      <c r="CM198" s="80"/>
      <c r="CN198" s="80"/>
      <c r="CO198" s="80"/>
    </row>
    <row r="199" spans="1:93" x14ac:dyDescent="0.25">
      <c r="A199" s="80"/>
      <c r="B199" s="80"/>
      <c r="C199" s="80"/>
      <c r="D199" s="80"/>
      <c r="E199" s="80"/>
      <c r="F199" s="80"/>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80"/>
      <c r="BI199" s="80"/>
      <c r="BJ199" s="80"/>
      <c r="BK199" s="80"/>
      <c r="BL199" s="80"/>
      <c r="BM199" s="80"/>
      <c r="BN199" s="80"/>
      <c r="BO199" s="80"/>
      <c r="BP199" s="80"/>
      <c r="BQ199" s="80"/>
      <c r="BR199" s="80"/>
      <c r="BS199" s="80"/>
      <c r="BT199" s="80"/>
      <c r="BU199" s="80"/>
      <c r="BV199" s="80"/>
      <c r="BW199" s="80"/>
      <c r="BX199" s="80"/>
      <c r="BY199" s="80"/>
      <c r="BZ199" s="80"/>
      <c r="CA199" s="80"/>
      <c r="CB199" s="80"/>
      <c r="CC199" s="80"/>
      <c r="CD199" s="80"/>
      <c r="CE199" s="80"/>
      <c r="CF199" s="80"/>
      <c r="CG199" s="80"/>
      <c r="CH199" s="80"/>
      <c r="CI199" s="80"/>
      <c r="CJ199" s="80"/>
      <c r="CK199" s="80"/>
      <c r="CL199" s="80"/>
      <c r="CM199" s="80"/>
      <c r="CN199" s="80"/>
      <c r="CO199" s="80"/>
    </row>
    <row r="200" spans="1:93" x14ac:dyDescent="0.25">
      <c r="A200" s="80"/>
      <c r="B200" s="80"/>
      <c r="C200" s="80"/>
      <c r="D200" s="80"/>
      <c r="E200" s="80"/>
      <c r="F200" s="80"/>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c r="BI200" s="80"/>
      <c r="BJ200" s="80"/>
      <c r="BK200" s="80"/>
      <c r="BL200" s="80"/>
      <c r="BM200" s="80"/>
      <c r="BN200" s="80"/>
      <c r="BO200" s="80"/>
      <c r="BP200" s="80"/>
      <c r="BQ200" s="80"/>
      <c r="BR200" s="80"/>
      <c r="BS200" s="80"/>
      <c r="BT200" s="80"/>
      <c r="BU200" s="80"/>
      <c r="BV200" s="80"/>
      <c r="BW200" s="80"/>
      <c r="BX200" s="80"/>
      <c r="BY200" s="80"/>
      <c r="BZ200" s="80"/>
      <c r="CA200" s="80"/>
      <c r="CB200" s="80"/>
      <c r="CC200" s="80"/>
      <c r="CD200" s="80"/>
      <c r="CE200" s="80"/>
      <c r="CF200" s="80"/>
      <c r="CG200" s="80"/>
      <c r="CH200" s="80"/>
      <c r="CI200" s="80"/>
      <c r="CJ200" s="80"/>
      <c r="CK200" s="80"/>
      <c r="CL200" s="80"/>
      <c r="CM200" s="80"/>
      <c r="CN200" s="80"/>
      <c r="CO200" s="80"/>
    </row>
    <row r="201" spans="1:93" x14ac:dyDescent="0.25">
      <c r="A201" s="80"/>
      <c r="B201" s="80"/>
      <c r="C201" s="80"/>
      <c r="D201" s="80"/>
      <c r="E201" s="80"/>
      <c r="F201" s="80"/>
      <c r="G201" s="80"/>
      <c r="H201" s="80"/>
      <c r="I201" s="80"/>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c r="BF201" s="80"/>
      <c r="BG201" s="80"/>
      <c r="BH201" s="80"/>
      <c r="BI201" s="80"/>
      <c r="BJ201" s="80"/>
      <c r="BK201" s="80"/>
      <c r="BL201" s="80"/>
      <c r="BM201" s="80"/>
      <c r="BN201" s="80"/>
      <c r="BO201" s="80"/>
      <c r="BP201" s="80"/>
      <c r="BQ201" s="80"/>
      <c r="BR201" s="80"/>
      <c r="BS201" s="80"/>
      <c r="BT201" s="80"/>
      <c r="BU201" s="80"/>
      <c r="BV201" s="80"/>
      <c r="BW201" s="80"/>
      <c r="BX201" s="80"/>
      <c r="BY201" s="80"/>
      <c r="BZ201" s="80"/>
      <c r="CA201" s="80"/>
      <c r="CB201" s="80"/>
      <c r="CC201" s="80"/>
      <c r="CD201" s="80"/>
      <c r="CE201" s="80"/>
      <c r="CF201" s="80"/>
      <c r="CG201" s="80"/>
      <c r="CH201" s="80"/>
      <c r="CI201" s="80"/>
      <c r="CJ201" s="80"/>
      <c r="CK201" s="80"/>
      <c r="CL201" s="80"/>
      <c r="CM201" s="80"/>
      <c r="CN201" s="80"/>
      <c r="CO201" s="80"/>
    </row>
    <row r="202" spans="1:93" x14ac:dyDescent="0.25">
      <c r="A202" s="80"/>
      <c r="B202" s="80"/>
      <c r="C202" s="80"/>
      <c r="D202" s="80"/>
      <c r="E202" s="80"/>
      <c r="F202" s="80"/>
      <c r="G202" s="80"/>
      <c r="H202" s="80"/>
      <c r="I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0"/>
      <c r="BD202" s="80"/>
      <c r="BE202" s="80"/>
      <c r="BF202" s="80"/>
      <c r="BG202" s="80"/>
      <c r="BH202" s="80"/>
      <c r="BI202" s="80"/>
      <c r="BJ202" s="80"/>
      <c r="BK202" s="80"/>
      <c r="BL202" s="80"/>
      <c r="BM202" s="80"/>
      <c r="BN202" s="80"/>
      <c r="BO202" s="80"/>
      <c r="BP202" s="80"/>
      <c r="BQ202" s="80"/>
      <c r="BR202" s="80"/>
      <c r="BS202" s="80"/>
      <c r="BT202" s="80"/>
      <c r="BU202" s="80"/>
      <c r="BV202" s="80"/>
      <c r="BW202" s="80"/>
      <c r="BX202" s="80"/>
      <c r="BY202" s="80"/>
      <c r="BZ202" s="80"/>
      <c r="CA202" s="80"/>
      <c r="CB202" s="80"/>
      <c r="CC202" s="80"/>
      <c r="CD202" s="80"/>
      <c r="CE202" s="80"/>
      <c r="CF202" s="80"/>
      <c r="CG202" s="80"/>
      <c r="CH202" s="80"/>
      <c r="CI202" s="80"/>
      <c r="CJ202" s="80"/>
      <c r="CK202" s="80"/>
      <c r="CL202" s="80"/>
      <c r="CM202" s="80"/>
      <c r="CN202" s="80"/>
      <c r="CO202" s="80"/>
    </row>
    <row r="203" spans="1:93" x14ac:dyDescent="0.25">
      <c r="A203" s="80"/>
      <c r="B203" s="80"/>
      <c r="C203" s="80"/>
      <c r="D203" s="80"/>
      <c r="E203" s="80"/>
      <c r="F203" s="80"/>
      <c r="G203" s="80"/>
      <c r="H203" s="80"/>
      <c r="I203" s="80"/>
      <c r="J203" s="80"/>
      <c r="K203" s="80"/>
      <c r="L203" s="80"/>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80"/>
      <c r="BB203" s="80"/>
      <c r="BC203" s="80"/>
      <c r="BD203" s="80"/>
      <c r="BE203" s="80"/>
      <c r="BF203" s="80"/>
      <c r="BG203" s="80"/>
      <c r="BH203" s="80"/>
      <c r="BI203" s="80"/>
      <c r="BJ203" s="80"/>
      <c r="BK203" s="80"/>
      <c r="BL203" s="80"/>
      <c r="BM203" s="80"/>
      <c r="BN203" s="80"/>
      <c r="BO203" s="80"/>
      <c r="BP203" s="80"/>
      <c r="BQ203" s="80"/>
      <c r="BR203" s="80"/>
      <c r="BS203" s="80"/>
      <c r="BT203" s="80"/>
      <c r="BU203" s="80"/>
      <c r="BV203" s="80"/>
      <c r="BW203" s="80"/>
      <c r="BX203" s="80"/>
      <c r="BY203" s="80"/>
      <c r="BZ203" s="80"/>
      <c r="CA203" s="80"/>
      <c r="CB203" s="80"/>
      <c r="CC203" s="80"/>
      <c r="CD203" s="80"/>
      <c r="CE203" s="80"/>
      <c r="CF203" s="80"/>
      <c r="CG203" s="80"/>
      <c r="CH203" s="80"/>
      <c r="CI203" s="80"/>
      <c r="CJ203" s="80"/>
      <c r="CK203" s="80"/>
      <c r="CL203" s="80"/>
      <c r="CM203" s="80"/>
      <c r="CN203" s="80"/>
      <c r="CO203" s="80"/>
    </row>
    <row r="204" spans="1:93" x14ac:dyDescent="0.25">
      <c r="A204" s="80"/>
      <c r="B204" s="80"/>
      <c r="C204" s="80"/>
      <c r="D204" s="80"/>
      <c r="E204" s="80"/>
      <c r="F204" s="80"/>
      <c r="G204" s="80"/>
      <c r="H204" s="80"/>
      <c r="I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c r="BD204" s="80"/>
      <c r="BE204" s="80"/>
      <c r="BF204" s="80"/>
      <c r="BG204" s="80"/>
      <c r="BH204" s="80"/>
      <c r="BI204" s="80"/>
      <c r="BJ204" s="80"/>
      <c r="BK204" s="80"/>
      <c r="BL204" s="80"/>
      <c r="BM204" s="80"/>
      <c r="BN204" s="80"/>
      <c r="BO204" s="80"/>
      <c r="BP204" s="80"/>
      <c r="BQ204" s="80"/>
      <c r="BR204" s="80"/>
      <c r="BS204" s="80"/>
      <c r="BT204" s="80"/>
      <c r="BU204" s="80"/>
      <c r="BV204" s="80"/>
      <c r="BW204" s="80"/>
      <c r="BX204" s="80"/>
      <c r="BY204" s="80"/>
      <c r="BZ204" s="80"/>
      <c r="CA204" s="80"/>
      <c r="CB204" s="80"/>
      <c r="CC204" s="80"/>
      <c r="CD204" s="80"/>
      <c r="CE204" s="80"/>
      <c r="CF204" s="80"/>
      <c r="CG204" s="80"/>
      <c r="CH204" s="80"/>
      <c r="CI204" s="80"/>
      <c r="CJ204" s="80"/>
      <c r="CK204" s="80"/>
      <c r="CL204" s="80"/>
      <c r="CM204" s="80"/>
      <c r="CN204" s="80"/>
      <c r="CO204" s="80"/>
    </row>
    <row r="205" spans="1:93" x14ac:dyDescent="0.25">
      <c r="A205" s="80"/>
      <c r="B205" s="80"/>
      <c r="C205" s="80"/>
      <c r="D205" s="80"/>
      <c r="E205" s="80"/>
      <c r="F205" s="80"/>
      <c r="G205" s="80"/>
      <c r="H205" s="80"/>
      <c r="I205" s="80"/>
      <c r="J205" s="80"/>
      <c r="K205" s="80"/>
      <c r="L205" s="80"/>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80"/>
      <c r="BA205" s="80"/>
      <c r="BB205" s="80"/>
      <c r="BC205" s="80"/>
      <c r="BD205" s="80"/>
      <c r="BE205" s="80"/>
      <c r="BF205" s="80"/>
      <c r="BG205" s="80"/>
      <c r="BH205" s="80"/>
      <c r="BI205" s="80"/>
      <c r="BJ205" s="80"/>
      <c r="BK205" s="80"/>
      <c r="BL205" s="80"/>
      <c r="BM205" s="80"/>
      <c r="BN205" s="80"/>
      <c r="BO205" s="80"/>
      <c r="BP205" s="80"/>
      <c r="BQ205" s="80"/>
      <c r="BR205" s="80"/>
      <c r="BS205" s="80"/>
      <c r="BT205" s="80"/>
      <c r="BU205" s="80"/>
      <c r="BV205" s="80"/>
      <c r="BW205" s="80"/>
      <c r="BX205" s="80"/>
      <c r="BY205" s="80"/>
      <c r="BZ205" s="80"/>
      <c r="CA205" s="80"/>
      <c r="CB205" s="80"/>
      <c r="CC205" s="80"/>
      <c r="CD205" s="80"/>
      <c r="CE205" s="80"/>
      <c r="CF205" s="80"/>
      <c r="CG205" s="80"/>
      <c r="CH205" s="80"/>
      <c r="CI205" s="80"/>
      <c r="CJ205" s="80"/>
      <c r="CK205" s="80"/>
      <c r="CL205" s="80"/>
      <c r="CM205" s="80"/>
      <c r="CN205" s="80"/>
      <c r="CO205" s="80"/>
    </row>
    <row r="206" spans="1:93" x14ac:dyDescent="0.25">
      <c r="A206" s="80"/>
      <c r="B206" s="80"/>
      <c r="C206" s="80"/>
      <c r="D206" s="80"/>
      <c r="E206" s="80"/>
      <c r="F206" s="80"/>
      <c r="G206" s="80"/>
      <c r="H206" s="80"/>
      <c r="I206" s="80"/>
      <c r="J206" s="80"/>
      <c r="K206" s="80"/>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0"/>
      <c r="BD206" s="80"/>
      <c r="BE206" s="80"/>
      <c r="BF206" s="80"/>
      <c r="BG206" s="80"/>
      <c r="BH206" s="80"/>
      <c r="BI206" s="80"/>
      <c r="BJ206" s="80"/>
      <c r="BK206" s="80"/>
      <c r="BL206" s="80"/>
      <c r="BM206" s="80"/>
      <c r="BN206" s="80"/>
      <c r="BO206" s="80"/>
      <c r="BP206" s="80"/>
      <c r="BQ206" s="80"/>
      <c r="BR206" s="80"/>
      <c r="BS206" s="80"/>
      <c r="BT206" s="80"/>
      <c r="BU206" s="80"/>
      <c r="BV206" s="80"/>
      <c r="BW206" s="80"/>
      <c r="BX206" s="80"/>
      <c r="BY206" s="80"/>
      <c r="BZ206" s="80"/>
      <c r="CA206" s="80"/>
      <c r="CB206" s="80"/>
      <c r="CC206" s="80"/>
      <c r="CD206" s="80"/>
      <c r="CE206" s="80"/>
      <c r="CF206" s="80"/>
      <c r="CG206" s="80"/>
      <c r="CH206" s="80"/>
      <c r="CI206" s="80"/>
      <c r="CJ206" s="80"/>
      <c r="CK206" s="80"/>
      <c r="CL206" s="80"/>
      <c r="CM206" s="80"/>
      <c r="CN206" s="80"/>
      <c r="CO206" s="80"/>
    </row>
    <row r="207" spans="1:93" x14ac:dyDescent="0.25">
      <c r="A207" s="80"/>
      <c r="B207" s="80"/>
      <c r="C207" s="80"/>
      <c r="D207" s="80"/>
      <c r="E207" s="80"/>
      <c r="F207" s="80"/>
      <c r="G207" s="80"/>
      <c r="H207" s="80"/>
      <c r="I207" s="80"/>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0"/>
      <c r="BD207" s="80"/>
      <c r="BE207" s="80"/>
      <c r="BF207" s="80"/>
      <c r="BG207" s="80"/>
      <c r="BH207" s="80"/>
      <c r="BI207" s="80"/>
      <c r="BJ207" s="80"/>
      <c r="BK207" s="80"/>
      <c r="BL207" s="80"/>
      <c r="BM207" s="80"/>
      <c r="BN207" s="80"/>
      <c r="BO207" s="80"/>
      <c r="BP207" s="80"/>
      <c r="BQ207" s="80"/>
      <c r="BR207" s="80"/>
      <c r="BS207" s="80"/>
      <c r="BT207" s="80"/>
      <c r="BU207" s="80"/>
      <c r="BV207" s="80"/>
      <c r="BW207" s="80"/>
      <c r="BX207" s="80"/>
      <c r="BY207" s="80"/>
      <c r="BZ207" s="80"/>
      <c r="CA207" s="80"/>
      <c r="CB207" s="80"/>
      <c r="CC207" s="80"/>
      <c r="CD207" s="80"/>
      <c r="CE207" s="80"/>
      <c r="CF207" s="80"/>
      <c r="CG207" s="80"/>
      <c r="CH207" s="80"/>
      <c r="CI207" s="80"/>
      <c r="CJ207" s="80"/>
      <c r="CK207" s="80"/>
      <c r="CL207" s="80"/>
      <c r="CM207" s="80"/>
      <c r="CN207" s="80"/>
      <c r="CO207" s="80"/>
    </row>
    <row r="208" spans="1:93" x14ac:dyDescent="0.25">
      <c r="A208" s="80"/>
      <c r="B208" s="80"/>
      <c r="C208" s="80"/>
      <c r="D208" s="80"/>
      <c r="E208" s="80"/>
      <c r="F208" s="80"/>
      <c r="G208" s="80"/>
      <c r="H208" s="80"/>
      <c r="I208" s="80"/>
      <c r="J208" s="80"/>
      <c r="K208" s="80"/>
      <c r="L208" s="80"/>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0"/>
      <c r="BD208" s="80"/>
      <c r="BE208" s="80"/>
      <c r="BF208" s="80"/>
      <c r="BG208" s="80"/>
      <c r="BH208" s="80"/>
      <c r="BI208" s="80"/>
      <c r="BJ208" s="80"/>
      <c r="BK208" s="80"/>
      <c r="BL208" s="80"/>
      <c r="BM208" s="80"/>
      <c r="BN208" s="80"/>
      <c r="BO208" s="80"/>
      <c r="BP208" s="80"/>
      <c r="BQ208" s="80"/>
      <c r="BR208" s="80"/>
      <c r="BS208" s="80"/>
      <c r="BT208" s="80"/>
      <c r="BU208" s="80"/>
      <c r="BV208" s="80"/>
      <c r="BW208" s="80"/>
      <c r="BX208" s="80"/>
      <c r="BY208" s="80"/>
      <c r="BZ208" s="80"/>
      <c r="CA208" s="80"/>
      <c r="CB208" s="80"/>
      <c r="CC208" s="80"/>
      <c r="CD208" s="80"/>
      <c r="CE208" s="80"/>
      <c r="CF208" s="80"/>
      <c r="CG208" s="80"/>
      <c r="CH208" s="80"/>
      <c r="CI208" s="80"/>
      <c r="CJ208" s="80"/>
      <c r="CK208" s="80"/>
      <c r="CL208" s="80"/>
      <c r="CM208" s="80"/>
      <c r="CN208" s="80"/>
      <c r="CO208" s="80"/>
    </row>
    <row r="209" spans="1:93" x14ac:dyDescent="0.25">
      <c r="A209" s="80"/>
      <c r="B209" s="80"/>
      <c r="C209" s="80"/>
      <c r="D209" s="80"/>
      <c r="E209" s="80"/>
      <c r="F209" s="80"/>
      <c r="G209" s="80"/>
      <c r="H209" s="80"/>
      <c r="I209" s="80"/>
      <c r="J209" s="80"/>
      <c r="K209" s="80"/>
      <c r="L209" s="80"/>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80"/>
      <c r="BA209" s="80"/>
      <c r="BB209" s="80"/>
      <c r="BC209" s="80"/>
      <c r="BD209" s="80"/>
      <c r="BE209" s="80"/>
      <c r="BF209" s="80"/>
      <c r="BG209" s="80"/>
      <c r="BH209" s="80"/>
      <c r="BI209" s="80"/>
      <c r="BJ209" s="80"/>
      <c r="BK209" s="80"/>
      <c r="BL209" s="80"/>
      <c r="BM209" s="80"/>
      <c r="BN209" s="80"/>
      <c r="BO209" s="80"/>
      <c r="BP209" s="80"/>
      <c r="BQ209" s="80"/>
      <c r="BR209" s="80"/>
      <c r="BS209" s="80"/>
      <c r="BT209" s="80"/>
      <c r="BU209" s="80"/>
      <c r="BV209" s="80"/>
      <c r="BW209" s="80"/>
      <c r="BX209" s="80"/>
      <c r="BY209" s="80"/>
      <c r="BZ209" s="80"/>
      <c r="CA209" s="80"/>
      <c r="CB209" s="80"/>
      <c r="CC209" s="80"/>
      <c r="CD209" s="80"/>
      <c r="CE209" s="80"/>
      <c r="CF209" s="80"/>
      <c r="CG209" s="80"/>
      <c r="CH209" s="80"/>
      <c r="CI209" s="80"/>
      <c r="CJ209" s="80"/>
      <c r="CK209" s="80"/>
      <c r="CL209" s="80"/>
      <c r="CM209" s="80"/>
      <c r="CN209" s="80"/>
      <c r="CO209" s="80"/>
    </row>
    <row r="210" spans="1:93" x14ac:dyDescent="0.25">
      <c r="A210" s="80"/>
      <c r="B210" s="80"/>
      <c r="C210" s="80"/>
      <c r="D210" s="80"/>
      <c r="E210" s="80"/>
      <c r="F210" s="80"/>
      <c r="G210" s="80"/>
      <c r="H210" s="80"/>
      <c r="I210" s="80"/>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0"/>
      <c r="BD210" s="80"/>
      <c r="BE210" s="80"/>
      <c r="BF210" s="80"/>
      <c r="BG210" s="80"/>
      <c r="BH210" s="80"/>
      <c r="BI210" s="80"/>
      <c r="BJ210" s="80"/>
      <c r="BK210" s="80"/>
      <c r="BL210" s="80"/>
      <c r="BM210" s="80"/>
      <c r="BN210" s="80"/>
      <c r="BO210" s="80"/>
      <c r="BP210" s="80"/>
      <c r="BQ210" s="80"/>
      <c r="BR210" s="80"/>
      <c r="BS210" s="80"/>
      <c r="BT210" s="80"/>
      <c r="BU210" s="80"/>
      <c r="BV210" s="80"/>
      <c r="BW210" s="80"/>
      <c r="BX210" s="80"/>
      <c r="BY210" s="80"/>
      <c r="BZ210" s="80"/>
      <c r="CA210" s="80"/>
      <c r="CB210" s="80"/>
      <c r="CC210" s="80"/>
      <c r="CD210" s="80"/>
      <c r="CE210" s="80"/>
      <c r="CF210" s="80"/>
      <c r="CG210" s="80"/>
      <c r="CH210" s="80"/>
      <c r="CI210" s="80"/>
      <c r="CJ210" s="80"/>
      <c r="CK210" s="80"/>
      <c r="CL210" s="80"/>
      <c r="CM210" s="80"/>
      <c r="CN210" s="80"/>
      <c r="CO210" s="80"/>
    </row>
    <row r="211" spans="1:93" x14ac:dyDescent="0.25">
      <c r="A211" s="80"/>
      <c r="B211" s="80"/>
      <c r="C211" s="80"/>
      <c r="D211" s="80"/>
      <c r="E211" s="80"/>
      <c r="F211" s="80"/>
      <c r="G211" s="80"/>
      <c r="H211" s="80"/>
      <c r="I211" s="80"/>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c r="BI211" s="80"/>
      <c r="BJ211" s="80"/>
      <c r="BK211" s="80"/>
      <c r="BL211" s="80"/>
      <c r="BM211" s="80"/>
      <c r="BN211" s="80"/>
      <c r="BO211" s="80"/>
      <c r="BP211" s="80"/>
      <c r="BQ211" s="80"/>
      <c r="BR211" s="80"/>
      <c r="BS211" s="80"/>
      <c r="BT211" s="80"/>
      <c r="BU211" s="80"/>
      <c r="BV211" s="80"/>
      <c r="BW211" s="80"/>
      <c r="BX211" s="80"/>
      <c r="BY211" s="80"/>
      <c r="BZ211" s="80"/>
      <c r="CA211" s="80"/>
      <c r="CB211" s="80"/>
      <c r="CC211" s="80"/>
      <c r="CD211" s="80"/>
      <c r="CE211" s="80"/>
      <c r="CF211" s="80"/>
      <c r="CG211" s="80"/>
      <c r="CH211" s="80"/>
      <c r="CI211" s="80"/>
      <c r="CJ211" s="80"/>
      <c r="CK211" s="80"/>
      <c r="CL211" s="80"/>
      <c r="CM211" s="80"/>
      <c r="CN211" s="80"/>
      <c r="CO211" s="80"/>
    </row>
    <row r="212" spans="1:93" x14ac:dyDescent="0.25">
      <c r="A212" s="80"/>
      <c r="B212" s="80"/>
      <c r="C212" s="80"/>
      <c r="D212" s="80"/>
      <c r="E212" s="80"/>
      <c r="F212" s="80"/>
      <c r="G212" s="80"/>
      <c r="H212" s="80"/>
      <c r="I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0"/>
      <c r="BD212" s="80"/>
      <c r="BE212" s="80"/>
      <c r="BF212" s="80"/>
      <c r="BG212" s="80"/>
      <c r="BH212" s="80"/>
      <c r="BI212" s="80"/>
      <c r="BJ212" s="80"/>
      <c r="BK212" s="80"/>
      <c r="BL212" s="80"/>
      <c r="BM212" s="80"/>
      <c r="BN212" s="80"/>
      <c r="BO212" s="80"/>
      <c r="BP212" s="80"/>
      <c r="BQ212" s="80"/>
      <c r="BR212" s="80"/>
      <c r="BS212" s="80"/>
      <c r="BT212" s="80"/>
      <c r="BU212" s="80"/>
      <c r="BV212" s="80"/>
      <c r="BW212" s="80"/>
      <c r="BX212" s="80"/>
      <c r="BY212" s="80"/>
      <c r="BZ212" s="80"/>
      <c r="CA212" s="80"/>
      <c r="CB212" s="80"/>
      <c r="CC212" s="80"/>
      <c r="CD212" s="80"/>
      <c r="CE212" s="80"/>
      <c r="CF212" s="80"/>
      <c r="CG212" s="80"/>
      <c r="CH212" s="80"/>
      <c r="CI212" s="80"/>
      <c r="CJ212" s="80"/>
      <c r="CK212" s="80"/>
      <c r="CL212" s="80"/>
      <c r="CM212" s="80"/>
      <c r="CN212" s="80"/>
      <c r="CO212" s="80"/>
    </row>
    <row r="213" spans="1:93" x14ac:dyDescent="0.25">
      <c r="A213" s="80"/>
      <c r="B213" s="80"/>
      <c r="C213" s="80"/>
      <c r="D213" s="80"/>
      <c r="E213" s="80"/>
      <c r="F213" s="80"/>
      <c r="G213" s="80"/>
      <c r="H213" s="80"/>
      <c r="I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c r="AX213" s="80"/>
      <c r="AY213" s="80"/>
      <c r="AZ213" s="80"/>
      <c r="BA213" s="80"/>
      <c r="BB213" s="80"/>
      <c r="BC213" s="80"/>
      <c r="BD213" s="80"/>
      <c r="BE213" s="80"/>
      <c r="BF213" s="80"/>
      <c r="BG213" s="80"/>
      <c r="BH213" s="80"/>
      <c r="BI213" s="80"/>
      <c r="BJ213" s="80"/>
      <c r="BK213" s="80"/>
      <c r="BL213" s="80"/>
      <c r="BM213" s="80"/>
      <c r="BN213" s="80"/>
      <c r="BO213" s="80"/>
      <c r="BP213" s="80"/>
      <c r="BQ213" s="80"/>
      <c r="BR213" s="80"/>
      <c r="BS213" s="80"/>
      <c r="BT213" s="80"/>
      <c r="BU213" s="80"/>
      <c r="BV213" s="80"/>
      <c r="BW213" s="80"/>
      <c r="BX213" s="80"/>
      <c r="BY213" s="80"/>
      <c r="BZ213" s="80"/>
      <c r="CA213" s="80"/>
      <c r="CB213" s="80"/>
      <c r="CC213" s="80"/>
      <c r="CD213" s="80"/>
      <c r="CE213" s="80"/>
      <c r="CF213" s="80"/>
      <c r="CG213" s="80"/>
      <c r="CH213" s="80"/>
      <c r="CI213" s="80"/>
      <c r="CJ213" s="80"/>
      <c r="CK213" s="80"/>
      <c r="CL213" s="80"/>
      <c r="CM213" s="80"/>
      <c r="CN213" s="80"/>
      <c r="CO213" s="80"/>
    </row>
    <row r="214" spans="1:93" x14ac:dyDescent="0.25">
      <c r="A214" s="80"/>
      <c r="B214" s="80"/>
      <c r="C214" s="80"/>
      <c r="D214" s="80"/>
      <c r="E214" s="80"/>
      <c r="F214" s="80"/>
      <c r="G214" s="80"/>
      <c r="H214" s="80"/>
      <c r="I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80"/>
      <c r="AV214" s="80"/>
      <c r="AW214" s="80"/>
      <c r="AX214" s="80"/>
      <c r="AY214" s="80"/>
      <c r="AZ214" s="80"/>
      <c r="BA214" s="80"/>
      <c r="BB214" s="80"/>
      <c r="BC214" s="80"/>
      <c r="BD214" s="80"/>
      <c r="BE214" s="80"/>
      <c r="BF214" s="80"/>
      <c r="BG214" s="80"/>
      <c r="BH214" s="80"/>
      <c r="BI214" s="80"/>
      <c r="BJ214" s="80"/>
      <c r="BK214" s="80"/>
      <c r="BL214" s="80"/>
      <c r="BM214" s="80"/>
      <c r="BN214" s="80"/>
      <c r="BO214" s="80"/>
      <c r="BP214" s="80"/>
      <c r="BQ214" s="80"/>
      <c r="BR214" s="80"/>
      <c r="BS214" s="80"/>
      <c r="BT214" s="80"/>
      <c r="BU214" s="80"/>
      <c r="BV214" s="80"/>
      <c r="BW214" s="80"/>
      <c r="BX214" s="80"/>
      <c r="BY214" s="80"/>
      <c r="BZ214" s="80"/>
      <c r="CA214" s="80"/>
      <c r="CB214" s="80"/>
      <c r="CC214" s="80"/>
      <c r="CD214" s="80"/>
      <c r="CE214" s="80"/>
      <c r="CF214" s="80"/>
      <c r="CG214" s="80"/>
      <c r="CH214" s="80"/>
      <c r="CI214" s="80"/>
      <c r="CJ214" s="80"/>
      <c r="CK214" s="80"/>
      <c r="CL214" s="80"/>
      <c r="CM214" s="80"/>
      <c r="CN214" s="80"/>
      <c r="CO214" s="80"/>
    </row>
    <row r="215" spans="1:93" x14ac:dyDescent="0.25">
      <c r="A215" s="80"/>
      <c r="B215" s="80"/>
      <c r="C215" s="80"/>
      <c r="D215" s="80"/>
      <c r="E215" s="80"/>
      <c r="F215" s="80"/>
      <c r="G215" s="80"/>
      <c r="H215" s="80"/>
      <c r="I215" s="80"/>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c r="AN215" s="80"/>
      <c r="AO215" s="80"/>
      <c r="AP215" s="80"/>
      <c r="AQ215" s="80"/>
      <c r="AR215" s="80"/>
      <c r="AS215" s="80"/>
      <c r="AT215" s="80"/>
      <c r="AU215" s="80"/>
      <c r="AV215" s="80"/>
      <c r="AW215" s="80"/>
      <c r="AX215" s="80"/>
      <c r="AY215" s="80"/>
      <c r="AZ215" s="80"/>
      <c r="BA215" s="80"/>
      <c r="BB215" s="80"/>
      <c r="BC215" s="80"/>
      <c r="BD215" s="80"/>
      <c r="BE215" s="80"/>
      <c r="BF215" s="80"/>
      <c r="BG215" s="80"/>
      <c r="BH215" s="80"/>
      <c r="BI215" s="80"/>
      <c r="BJ215" s="80"/>
      <c r="BK215" s="80"/>
      <c r="BL215" s="80"/>
      <c r="BM215" s="80"/>
      <c r="BN215" s="80"/>
      <c r="BO215" s="80"/>
      <c r="BP215" s="80"/>
      <c r="BQ215" s="80"/>
      <c r="BR215" s="80"/>
      <c r="BS215" s="80"/>
      <c r="BT215" s="80"/>
      <c r="BU215" s="80"/>
      <c r="BV215" s="80"/>
      <c r="BW215" s="80"/>
      <c r="BX215" s="80"/>
      <c r="BY215" s="80"/>
      <c r="BZ215" s="80"/>
      <c r="CA215" s="80"/>
      <c r="CB215" s="80"/>
      <c r="CC215" s="80"/>
      <c r="CD215" s="80"/>
      <c r="CE215" s="80"/>
      <c r="CF215" s="80"/>
      <c r="CG215" s="80"/>
      <c r="CH215" s="80"/>
      <c r="CI215" s="80"/>
      <c r="CJ215" s="80"/>
      <c r="CK215" s="80"/>
      <c r="CL215" s="80"/>
      <c r="CM215" s="80"/>
      <c r="CN215" s="80"/>
      <c r="CO215" s="80"/>
    </row>
    <row r="216" spans="1:93" x14ac:dyDescent="0.25">
      <c r="A216" s="80"/>
      <c r="B216" s="80"/>
      <c r="C216" s="80"/>
      <c r="D216" s="80"/>
      <c r="E216" s="80"/>
      <c r="F216" s="80"/>
      <c r="G216" s="80"/>
      <c r="H216" s="80"/>
      <c r="I216" s="80"/>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c r="AO216" s="80"/>
      <c r="AP216" s="80"/>
      <c r="AQ216" s="80"/>
      <c r="AR216" s="80"/>
      <c r="AS216" s="80"/>
      <c r="AT216" s="80"/>
      <c r="AU216" s="80"/>
      <c r="AV216" s="80"/>
      <c r="AW216" s="80"/>
      <c r="AX216" s="80"/>
      <c r="AY216" s="80"/>
      <c r="AZ216" s="80"/>
      <c r="BA216" s="80"/>
      <c r="BB216" s="80"/>
      <c r="BC216" s="80"/>
      <c r="BD216" s="80"/>
      <c r="BE216" s="80"/>
      <c r="BF216" s="80"/>
      <c r="BG216" s="80"/>
      <c r="BH216" s="80"/>
      <c r="BI216" s="80"/>
      <c r="BJ216" s="80"/>
      <c r="BK216" s="80"/>
      <c r="BL216" s="80"/>
      <c r="BM216" s="80"/>
      <c r="BN216" s="80"/>
      <c r="BO216" s="80"/>
      <c r="BP216" s="80"/>
      <c r="BQ216" s="80"/>
      <c r="BR216" s="80"/>
      <c r="BS216" s="80"/>
      <c r="BT216" s="80"/>
      <c r="BU216" s="80"/>
      <c r="BV216" s="80"/>
      <c r="BW216" s="80"/>
      <c r="BX216" s="80"/>
      <c r="BY216" s="80"/>
      <c r="BZ216" s="80"/>
      <c r="CA216" s="80"/>
      <c r="CB216" s="80"/>
      <c r="CC216" s="80"/>
      <c r="CD216" s="80"/>
      <c r="CE216" s="80"/>
      <c r="CF216" s="80"/>
      <c r="CG216" s="80"/>
      <c r="CH216" s="80"/>
      <c r="CI216" s="80"/>
      <c r="CJ216" s="80"/>
      <c r="CK216" s="80"/>
      <c r="CL216" s="80"/>
      <c r="CM216" s="80"/>
      <c r="CN216" s="80"/>
      <c r="CO216" s="80"/>
    </row>
    <row r="217" spans="1:93" x14ac:dyDescent="0.25">
      <c r="A217" s="80"/>
      <c r="B217" s="80"/>
      <c r="C217" s="80"/>
      <c r="D217" s="80"/>
      <c r="E217" s="80"/>
      <c r="F217" s="80"/>
      <c r="G217" s="80"/>
      <c r="H217" s="80"/>
      <c r="I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80"/>
      <c r="BB217" s="80"/>
      <c r="BC217" s="80"/>
      <c r="BD217" s="80"/>
      <c r="BE217" s="80"/>
      <c r="BF217" s="80"/>
      <c r="BG217" s="80"/>
      <c r="BH217" s="80"/>
      <c r="BI217" s="80"/>
      <c r="BJ217" s="80"/>
      <c r="BK217" s="80"/>
      <c r="BL217" s="80"/>
      <c r="BM217" s="80"/>
      <c r="BN217" s="80"/>
      <c r="BO217" s="80"/>
      <c r="BP217" s="80"/>
      <c r="BQ217" s="80"/>
      <c r="BR217" s="80"/>
      <c r="BS217" s="80"/>
      <c r="BT217" s="80"/>
      <c r="BU217" s="80"/>
      <c r="BV217" s="80"/>
      <c r="BW217" s="80"/>
      <c r="BX217" s="80"/>
      <c r="BY217" s="80"/>
      <c r="BZ217" s="80"/>
      <c r="CA217" s="80"/>
      <c r="CB217" s="80"/>
      <c r="CC217" s="80"/>
      <c r="CD217" s="80"/>
      <c r="CE217" s="80"/>
      <c r="CF217" s="80"/>
      <c r="CG217" s="80"/>
      <c r="CH217" s="80"/>
      <c r="CI217" s="80"/>
      <c r="CJ217" s="80"/>
      <c r="CK217" s="80"/>
      <c r="CL217" s="80"/>
      <c r="CM217" s="80"/>
      <c r="CN217" s="80"/>
      <c r="CO217" s="80"/>
    </row>
    <row r="218" spans="1:93" x14ac:dyDescent="0.25">
      <c r="A218" s="80"/>
      <c r="B218" s="80"/>
      <c r="C218" s="80"/>
      <c r="D218" s="80"/>
      <c r="E218" s="80"/>
      <c r="F218" s="80"/>
      <c r="G218" s="80"/>
      <c r="H218" s="80"/>
      <c r="I218" s="80"/>
      <c r="J218" s="80"/>
      <c r="K218" s="80"/>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c r="AM218" s="80"/>
      <c r="AN218" s="80"/>
      <c r="AO218" s="80"/>
      <c r="AP218" s="80"/>
      <c r="AQ218" s="80"/>
      <c r="AR218" s="80"/>
      <c r="AS218" s="80"/>
      <c r="AT218" s="80"/>
      <c r="AU218" s="80"/>
      <c r="AV218" s="80"/>
      <c r="AW218" s="80"/>
      <c r="AX218" s="80"/>
      <c r="AY218" s="80"/>
      <c r="AZ218" s="80"/>
      <c r="BA218" s="80"/>
      <c r="BB218" s="80"/>
      <c r="BC218" s="80"/>
      <c r="BD218" s="80"/>
      <c r="BE218" s="80"/>
      <c r="BF218" s="80"/>
      <c r="BG218" s="80"/>
      <c r="BH218" s="80"/>
      <c r="BI218" s="80"/>
      <c r="BJ218" s="80"/>
      <c r="BK218" s="80"/>
      <c r="BL218" s="80"/>
      <c r="BM218" s="80"/>
      <c r="BN218" s="80"/>
      <c r="BO218" s="80"/>
      <c r="BP218" s="80"/>
      <c r="BQ218" s="80"/>
      <c r="BR218" s="80"/>
      <c r="BS218" s="80"/>
      <c r="BT218" s="80"/>
      <c r="BU218" s="80"/>
      <c r="BV218" s="80"/>
      <c r="BW218" s="80"/>
      <c r="BX218" s="80"/>
      <c r="BY218" s="80"/>
      <c r="BZ218" s="80"/>
      <c r="CA218" s="80"/>
      <c r="CB218" s="80"/>
      <c r="CC218" s="80"/>
      <c r="CD218" s="80"/>
      <c r="CE218" s="80"/>
      <c r="CF218" s="80"/>
      <c r="CG218" s="80"/>
      <c r="CH218" s="80"/>
      <c r="CI218" s="80"/>
      <c r="CJ218" s="80"/>
      <c r="CK218" s="80"/>
      <c r="CL218" s="80"/>
      <c r="CM218" s="80"/>
      <c r="CN218" s="80"/>
      <c r="CO218" s="80"/>
    </row>
    <row r="219" spans="1:93" x14ac:dyDescent="0.25">
      <c r="A219" s="80"/>
      <c r="B219" s="80"/>
      <c r="C219" s="80"/>
      <c r="D219" s="80"/>
      <c r="E219" s="80"/>
      <c r="F219" s="80"/>
      <c r="G219" s="80"/>
      <c r="H219" s="80"/>
      <c r="I219" s="80"/>
      <c r="J219" s="80"/>
      <c r="K219" s="80"/>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L219" s="80"/>
      <c r="AM219" s="80"/>
      <c r="AN219" s="80"/>
      <c r="AO219" s="80"/>
      <c r="AP219" s="80"/>
      <c r="AQ219" s="80"/>
      <c r="AR219" s="80"/>
      <c r="AS219" s="80"/>
      <c r="AT219" s="80"/>
      <c r="AU219" s="80"/>
      <c r="AV219" s="80"/>
      <c r="AW219" s="80"/>
      <c r="AX219" s="80"/>
      <c r="AY219" s="80"/>
      <c r="AZ219" s="80"/>
      <c r="BA219" s="80"/>
      <c r="BB219" s="80"/>
      <c r="BC219" s="80"/>
      <c r="BD219" s="80"/>
      <c r="BE219" s="80"/>
      <c r="BF219" s="80"/>
      <c r="BG219" s="80"/>
      <c r="BH219" s="80"/>
      <c r="BI219" s="80"/>
      <c r="BJ219" s="80"/>
      <c r="BK219" s="80"/>
      <c r="BL219" s="80"/>
      <c r="BM219" s="80"/>
      <c r="BN219" s="80"/>
      <c r="BO219" s="80"/>
      <c r="BP219" s="80"/>
      <c r="BQ219" s="80"/>
      <c r="BR219" s="80"/>
      <c r="BS219" s="80"/>
      <c r="BT219" s="80"/>
      <c r="BU219" s="80"/>
      <c r="BV219" s="80"/>
      <c r="BW219" s="80"/>
      <c r="BX219" s="80"/>
      <c r="BY219" s="80"/>
      <c r="BZ219" s="80"/>
      <c r="CA219" s="80"/>
      <c r="CB219" s="80"/>
      <c r="CC219" s="80"/>
      <c r="CD219" s="80"/>
      <c r="CE219" s="80"/>
      <c r="CF219" s="80"/>
      <c r="CG219" s="80"/>
      <c r="CH219" s="80"/>
      <c r="CI219" s="80"/>
      <c r="CJ219" s="80"/>
      <c r="CK219" s="80"/>
      <c r="CL219" s="80"/>
      <c r="CM219" s="80"/>
      <c r="CN219" s="80"/>
      <c r="CO219" s="80"/>
    </row>
    <row r="220" spans="1:93" x14ac:dyDescent="0.25">
      <c r="A220" s="80"/>
      <c r="B220" s="80"/>
      <c r="C220" s="80"/>
      <c r="D220" s="80"/>
      <c r="E220" s="80"/>
      <c r="F220" s="80"/>
      <c r="G220" s="80"/>
      <c r="H220" s="80"/>
      <c r="I220" s="80"/>
      <c r="J220" s="80"/>
      <c r="K220" s="80"/>
      <c r="L220" s="80"/>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L220" s="80"/>
      <c r="AM220" s="80"/>
      <c r="AN220" s="80"/>
      <c r="AO220" s="80"/>
      <c r="AP220" s="80"/>
      <c r="AQ220" s="80"/>
      <c r="AR220" s="80"/>
      <c r="AS220" s="80"/>
      <c r="AT220" s="80"/>
      <c r="AU220" s="80"/>
      <c r="AV220" s="80"/>
      <c r="AW220" s="80"/>
      <c r="AX220" s="80"/>
      <c r="AY220" s="80"/>
      <c r="AZ220" s="80"/>
      <c r="BA220" s="80"/>
      <c r="BB220" s="80"/>
      <c r="BC220" s="80"/>
      <c r="BD220" s="80"/>
      <c r="BE220" s="80"/>
      <c r="BF220" s="80"/>
      <c r="BG220" s="80"/>
      <c r="BH220" s="80"/>
      <c r="BI220" s="80"/>
      <c r="BJ220" s="80"/>
      <c r="BK220" s="80"/>
      <c r="BL220" s="80"/>
      <c r="BM220" s="80"/>
      <c r="BN220" s="80"/>
      <c r="BO220" s="80"/>
      <c r="BP220" s="80"/>
      <c r="BQ220" s="80"/>
      <c r="BR220" s="80"/>
      <c r="BS220" s="80"/>
      <c r="BT220" s="80"/>
      <c r="BU220" s="80"/>
      <c r="BV220" s="80"/>
      <c r="BW220" s="80"/>
      <c r="BX220" s="80"/>
      <c r="BY220" s="80"/>
      <c r="BZ220" s="80"/>
      <c r="CA220" s="80"/>
      <c r="CB220" s="80"/>
      <c r="CC220" s="80"/>
      <c r="CD220" s="80"/>
      <c r="CE220" s="80"/>
      <c r="CF220" s="80"/>
      <c r="CG220" s="80"/>
      <c r="CH220" s="80"/>
      <c r="CI220" s="80"/>
      <c r="CJ220" s="80"/>
      <c r="CK220" s="80"/>
      <c r="CL220" s="80"/>
      <c r="CM220" s="80"/>
      <c r="CN220" s="80"/>
      <c r="CO220" s="80"/>
    </row>
    <row r="221" spans="1:93" x14ac:dyDescent="0.25">
      <c r="A221" s="80"/>
      <c r="B221" s="80"/>
      <c r="C221" s="80"/>
      <c r="D221" s="80"/>
      <c r="E221" s="80"/>
      <c r="F221" s="80"/>
      <c r="G221" s="80"/>
      <c r="H221" s="80"/>
      <c r="I221" s="80"/>
      <c r="J221" s="80"/>
      <c r="K221" s="80"/>
      <c r="L221" s="80"/>
      <c r="M221" s="80"/>
      <c r="N221" s="80"/>
      <c r="O221" s="80"/>
      <c r="P221" s="80"/>
      <c r="Q221" s="80"/>
      <c r="R221" s="80"/>
      <c r="S221" s="80"/>
      <c r="T221" s="80"/>
      <c r="U221" s="80"/>
      <c r="V221" s="80"/>
      <c r="W221" s="80"/>
      <c r="X221" s="80"/>
      <c r="Y221" s="80"/>
      <c r="Z221" s="80"/>
      <c r="AA221" s="80"/>
      <c r="AB221" s="80"/>
      <c r="AC221" s="80"/>
      <c r="AD221" s="80"/>
      <c r="AE221" s="80"/>
      <c r="AF221" s="80"/>
      <c r="AG221" s="80"/>
      <c r="AH221" s="80"/>
      <c r="AI221" s="80"/>
      <c r="AJ221" s="80"/>
      <c r="AK221" s="80"/>
      <c r="AL221" s="80"/>
      <c r="AM221" s="80"/>
      <c r="AN221" s="80"/>
      <c r="AO221" s="80"/>
      <c r="AP221" s="80"/>
      <c r="AQ221" s="80"/>
      <c r="AR221" s="80"/>
      <c r="AS221" s="80"/>
      <c r="AT221" s="80"/>
      <c r="AU221" s="80"/>
      <c r="AV221" s="80"/>
      <c r="AW221" s="80"/>
      <c r="AX221" s="80"/>
      <c r="AY221" s="80"/>
      <c r="AZ221" s="80"/>
      <c r="BA221" s="80"/>
      <c r="BB221" s="80"/>
      <c r="BC221" s="80"/>
      <c r="BD221" s="80"/>
      <c r="BE221" s="80"/>
      <c r="BF221" s="80"/>
      <c r="BG221" s="80"/>
      <c r="BH221" s="80"/>
      <c r="BI221" s="80"/>
      <c r="BJ221" s="80"/>
      <c r="BK221" s="80"/>
      <c r="BL221" s="80"/>
      <c r="BM221" s="80"/>
      <c r="BN221" s="80"/>
      <c r="BO221" s="80"/>
      <c r="BP221" s="80"/>
      <c r="BQ221" s="80"/>
      <c r="BR221" s="80"/>
      <c r="BS221" s="80"/>
      <c r="BT221" s="80"/>
      <c r="BU221" s="80"/>
      <c r="BV221" s="80"/>
      <c r="BW221" s="80"/>
      <c r="BX221" s="80"/>
      <c r="BY221" s="80"/>
      <c r="BZ221" s="80"/>
      <c r="CA221" s="80"/>
      <c r="CB221" s="80"/>
      <c r="CC221" s="80"/>
      <c r="CD221" s="80"/>
      <c r="CE221" s="80"/>
      <c r="CF221" s="80"/>
      <c r="CG221" s="80"/>
      <c r="CH221" s="80"/>
      <c r="CI221" s="80"/>
      <c r="CJ221" s="80"/>
      <c r="CK221" s="80"/>
      <c r="CL221" s="80"/>
      <c r="CM221" s="80"/>
      <c r="CN221" s="80"/>
      <c r="CO221" s="80"/>
    </row>
    <row r="222" spans="1:93" x14ac:dyDescent="0.25">
      <c r="A222" s="80"/>
      <c r="B222" s="80"/>
      <c r="C222" s="80"/>
      <c r="D222" s="80"/>
      <c r="E222" s="80"/>
      <c r="F222" s="80"/>
      <c r="G222" s="80"/>
      <c r="H222" s="80"/>
      <c r="I222" s="80"/>
      <c r="J222" s="80"/>
      <c r="K222" s="80"/>
      <c r="L222" s="80"/>
      <c r="M222" s="80"/>
      <c r="N222" s="80"/>
      <c r="O222" s="80"/>
      <c r="P222" s="80"/>
      <c r="Q222" s="80"/>
      <c r="R222" s="80"/>
      <c r="S222" s="80"/>
      <c r="T222" s="80"/>
      <c r="U222" s="80"/>
      <c r="V222" s="80"/>
      <c r="W222" s="80"/>
      <c r="X222" s="80"/>
      <c r="Y222" s="80"/>
      <c r="Z222" s="80"/>
      <c r="AA222" s="80"/>
      <c r="AB222" s="80"/>
      <c r="AC222" s="80"/>
      <c r="AD222" s="80"/>
      <c r="AE222" s="80"/>
      <c r="AF222" s="80"/>
      <c r="AG222" s="80"/>
      <c r="AH222" s="80"/>
      <c r="AI222" s="80"/>
      <c r="AJ222" s="80"/>
      <c r="AK222" s="80"/>
      <c r="AL222" s="80"/>
      <c r="AM222" s="80"/>
      <c r="AN222" s="80"/>
      <c r="AO222" s="80"/>
      <c r="AP222" s="80"/>
      <c r="AQ222" s="80"/>
      <c r="AR222" s="80"/>
      <c r="AS222" s="80"/>
      <c r="AT222" s="80"/>
      <c r="AU222" s="80"/>
      <c r="AV222" s="80"/>
      <c r="AW222" s="80"/>
      <c r="AX222" s="80"/>
      <c r="AY222" s="80"/>
      <c r="AZ222" s="80"/>
      <c r="BA222" s="80"/>
      <c r="BB222" s="80"/>
      <c r="BC222" s="80"/>
      <c r="BD222" s="80"/>
      <c r="BE222" s="80"/>
      <c r="BF222" s="80"/>
      <c r="BG222" s="80"/>
      <c r="BH222" s="80"/>
      <c r="BI222" s="80"/>
      <c r="BJ222" s="80"/>
      <c r="BK222" s="80"/>
      <c r="BL222" s="80"/>
      <c r="BM222" s="80"/>
      <c r="BN222" s="80"/>
      <c r="BO222" s="80"/>
      <c r="BP222" s="80"/>
      <c r="BQ222" s="80"/>
      <c r="BR222" s="80"/>
      <c r="BS222" s="80"/>
      <c r="BT222" s="80"/>
      <c r="BU222" s="80"/>
      <c r="BV222" s="80"/>
      <c r="BW222" s="80"/>
      <c r="BX222" s="80"/>
      <c r="BY222" s="80"/>
      <c r="BZ222" s="80"/>
      <c r="CA222" s="80"/>
      <c r="CB222" s="80"/>
      <c r="CC222" s="80"/>
      <c r="CD222" s="80"/>
      <c r="CE222" s="80"/>
      <c r="CF222" s="80"/>
      <c r="CG222" s="80"/>
      <c r="CH222" s="80"/>
      <c r="CI222" s="80"/>
      <c r="CJ222" s="80"/>
      <c r="CK222" s="80"/>
      <c r="CL222" s="80"/>
      <c r="CM222" s="80"/>
      <c r="CN222" s="80"/>
      <c r="CO222" s="80"/>
    </row>
    <row r="223" spans="1:93" x14ac:dyDescent="0.25">
      <c r="A223" s="80"/>
      <c r="B223" s="80"/>
      <c r="C223" s="80"/>
      <c r="D223" s="80"/>
      <c r="E223" s="80"/>
      <c r="F223" s="80"/>
      <c r="G223" s="80"/>
      <c r="H223" s="80"/>
      <c r="I223" s="80"/>
      <c r="J223" s="80"/>
      <c r="K223" s="80"/>
      <c r="L223" s="80"/>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0"/>
      <c r="AZ223" s="80"/>
      <c r="BA223" s="80"/>
      <c r="BB223" s="80"/>
      <c r="BC223" s="80"/>
      <c r="BD223" s="80"/>
      <c r="BE223" s="80"/>
      <c r="BF223" s="80"/>
      <c r="BG223" s="80"/>
      <c r="BH223" s="80"/>
      <c r="BI223" s="80"/>
      <c r="BJ223" s="80"/>
      <c r="BK223" s="80"/>
      <c r="BL223" s="80"/>
      <c r="BM223" s="80"/>
      <c r="BN223" s="80"/>
      <c r="BO223" s="80"/>
      <c r="BP223" s="80"/>
      <c r="BQ223" s="80"/>
      <c r="BR223" s="80"/>
      <c r="BS223" s="80"/>
      <c r="BT223" s="80"/>
      <c r="BU223" s="80"/>
      <c r="BV223" s="80"/>
      <c r="BW223" s="80"/>
      <c r="BX223" s="80"/>
      <c r="BY223" s="80"/>
      <c r="BZ223" s="80"/>
      <c r="CA223" s="80"/>
      <c r="CB223" s="80"/>
      <c r="CC223" s="80"/>
      <c r="CD223" s="80"/>
      <c r="CE223" s="80"/>
      <c r="CF223" s="80"/>
      <c r="CG223" s="80"/>
      <c r="CH223" s="80"/>
      <c r="CI223" s="80"/>
      <c r="CJ223" s="80"/>
      <c r="CK223" s="80"/>
      <c r="CL223" s="80"/>
      <c r="CM223" s="80"/>
      <c r="CN223" s="80"/>
      <c r="CO223" s="80"/>
    </row>
    <row r="224" spans="1:93" x14ac:dyDescent="0.25">
      <c r="A224" s="80"/>
      <c r="B224" s="80"/>
      <c r="C224" s="80"/>
      <c r="D224" s="80"/>
      <c r="E224" s="80"/>
      <c r="F224" s="80"/>
      <c r="G224" s="80"/>
      <c r="H224" s="80"/>
      <c r="I224" s="80"/>
      <c r="J224" s="80"/>
      <c r="K224" s="80"/>
      <c r="L224" s="80"/>
      <c r="M224" s="80"/>
      <c r="N224" s="80"/>
      <c r="O224" s="80"/>
      <c r="P224" s="80"/>
      <c r="Q224" s="80"/>
      <c r="R224" s="80"/>
      <c r="S224" s="80"/>
      <c r="T224" s="80"/>
      <c r="U224" s="80"/>
      <c r="V224" s="80"/>
      <c r="W224" s="80"/>
      <c r="X224" s="80"/>
      <c r="Y224" s="80"/>
      <c r="Z224" s="80"/>
      <c r="AA224" s="80"/>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80"/>
      <c r="BB224" s="80"/>
      <c r="BC224" s="80"/>
      <c r="BD224" s="80"/>
      <c r="BE224" s="80"/>
      <c r="BF224" s="80"/>
      <c r="BG224" s="80"/>
      <c r="BH224" s="80"/>
      <c r="BI224" s="80"/>
      <c r="BJ224" s="80"/>
      <c r="BK224" s="80"/>
      <c r="BL224" s="80"/>
      <c r="BM224" s="80"/>
      <c r="BN224" s="80"/>
      <c r="BO224" s="80"/>
      <c r="BP224" s="80"/>
      <c r="BQ224" s="80"/>
      <c r="BR224" s="80"/>
      <c r="BS224" s="80"/>
      <c r="BT224" s="80"/>
      <c r="BU224" s="80"/>
      <c r="BV224" s="80"/>
      <c r="BW224" s="80"/>
      <c r="BX224" s="80"/>
      <c r="BY224" s="80"/>
      <c r="BZ224" s="80"/>
      <c r="CA224" s="80"/>
      <c r="CB224" s="80"/>
      <c r="CC224" s="80"/>
      <c r="CD224" s="80"/>
      <c r="CE224" s="80"/>
      <c r="CF224" s="80"/>
      <c r="CG224" s="80"/>
      <c r="CH224" s="80"/>
      <c r="CI224" s="80"/>
      <c r="CJ224" s="80"/>
      <c r="CK224" s="80"/>
      <c r="CL224" s="80"/>
      <c r="CM224" s="80"/>
      <c r="CN224" s="80"/>
      <c r="CO224" s="80"/>
    </row>
    <row r="225" spans="1:93" x14ac:dyDescent="0.25">
      <c r="A225" s="80"/>
      <c r="B225" s="80"/>
      <c r="C225" s="80"/>
      <c r="D225" s="80"/>
      <c r="E225" s="80"/>
      <c r="F225" s="80"/>
      <c r="G225" s="80"/>
      <c r="H225" s="80"/>
      <c r="I225" s="80"/>
      <c r="J225" s="80"/>
      <c r="K225" s="80"/>
      <c r="L225" s="80"/>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80"/>
      <c r="BA225" s="80"/>
      <c r="BB225" s="80"/>
      <c r="BC225" s="80"/>
      <c r="BD225" s="80"/>
      <c r="BE225" s="80"/>
      <c r="BF225" s="80"/>
      <c r="BG225" s="80"/>
      <c r="BH225" s="80"/>
      <c r="BI225" s="80"/>
      <c r="BJ225" s="80"/>
      <c r="BK225" s="80"/>
      <c r="BL225" s="80"/>
      <c r="BM225" s="80"/>
      <c r="BN225" s="80"/>
      <c r="BO225" s="80"/>
      <c r="BP225" s="80"/>
      <c r="BQ225" s="80"/>
      <c r="BR225" s="80"/>
      <c r="BS225" s="80"/>
      <c r="BT225" s="80"/>
      <c r="BU225" s="80"/>
      <c r="BV225" s="80"/>
      <c r="BW225" s="80"/>
      <c r="BX225" s="80"/>
      <c r="BY225" s="80"/>
      <c r="BZ225" s="80"/>
      <c r="CA225" s="80"/>
      <c r="CB225" s="80"/>
      <c r="CC225" s="80"/>
      <c r="CD225" s="80"/>
      <c r="CE225" s="80"/>
      <c r="CF225" s="80"/>
      <c r="CG225" s="80"/>
      <c r="CH225" s="80"/>
      <c r="CI225" s="80"/>
      <c r="CJ225" s="80"/>
      <c r="CK225" s="80"/>
      <c r="CL225" s="80"/>
      <c r="CM225" s="80"/>
      <c r="CN225" s="80"/>
      <c r="CO225" s="80"/>
    </row>
    <row r="226" spans="1:93" x14ac:dyDescent="0.25">
      <c r="A226" s="80"/>
      <c r="B226" s="80"/>
      <c r="C226" s="80"/>
      <c r="D226" s="80"/>
      <c r="E226" s="80"/>
      <c r="F226" s="80"/>
      <c r="G226" s="80"/>
      <c r="H226" s="80"/>
      <c r="I226" s="80"/>
      <c r="J226" s="80"/>
      <c r="K226" s="80"/>
      <c r="L226" s="80"/>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c r="AK226" s="80"/>
      <c r="AL226" s="80"/>
      <c r="AM226" s="80"/>
      <c r="AN226" s="80"/>
      <c r="AO226" s="80"/>
      <c r="AP226" s="80"/>
      <c r="AQ226" s="80"/>
      <c r="AR226" s="80"/>
      <c r="AS226" s="80"/>
      <c r="AT226" s="80"/>
      <c r="AU226" s="80"/>
      <c r="AV226" s="80"/>
      <c r="AW226" s="80"/>
      <c r="AX226" s="80"/>
      <c r="AY226" s="80"/>
      <c r="AZ226" s="80"/>
      <c r="BA226" s="80"/>
      <c r="BB226" s="80"/>
      <c r="BC226" s="80"/>
      <c r="BD226" s="80"/>
      <c r="BE226" s="80"/>
      <c r="BF226" s="80"/>
      <c r="BG226" s="80"/>
      <c r="BH226" s="80"/>
      <c r="BI226" s="80"/>
      <c r="BJ226" s="80"/>
      <c r="BK226" s="80"/>
      <c r="BL226" s="80"/>
      <c r="BM226" s="80"/>
      <c r="BN226" s="80"/>
      <c r="BO226" s="80"/>
      <c r="BP226" s="80"/>
      <c r="BQ226" s="80"/>
      <c r="BR226" s="80"/>
      <c r="BS226" s="80"/>
      <c r="BT226" s="80"/>
      <c r="BU226" s="80"/>
      <c r="BV226" s="80"/>
      <c r="BW226" s="80"/>
      <c r="BX226" s="80"/>
      <c r="BY226" s="80"/>
      <c r="BZ226" s="80"/>
      <c r="CA226" s="80"/>
      <c r="CB226" s="80"/>
      <c r="CC226" s="80"/>
      <c r="CD226" s="80"/>
      <c r="CE226" s="80"/>
      <c r="CF226" s="80"/>
      <c r="CG226" s="80"/>
      <c r="CH226" s="80"/>
      <c r="CI226" s="80"/>
      <c r="CJ226" s="80"/>
      <c r="CK226" s="80"/>
      <c r="CL226" s="80"/>
      <c r="CM226" s="80"/>
      <c r="CN226" s="80"/>
      <c r="CO226" s="80"/>
    </row>
    <row r="227" spans="1:93" x14ac:dyDescent="0.25">
      <c r="A227" s="80"/>
      <c r="B227" s="80"/>
      <c r="C227" s="80"/>
      <c r="D227" s="80"/>
      <c r="E227" s="80"/>
      <c r="F227" s="80"/>
      <c r="G227" s="80"/>
      <c r="H227" s="80"/>
      <c r="I227" s="80"/>
      <c r="J227" s="80"/>
      <c r="K227" s="80"/>
      <c r="L227" s="80"/>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c r="AJ227" s="80"/>
      <c r="AK227" s="80"/>
      <c r="AL227" s="80"/>
      <c r="AM227" s="80"/>
      <c r="AN227" s="80"/>
      <c r="AO227" s="80"/>
      <c r="AP227" s="80"/>
      <c r="AQ227" s="80"/>
      <c r="AR227" s="80"/>
      <c r="AS227" s="80"/>
      <c r="AT227" s="80"/>
      <c r="AU227" s="80"/>
      <c r="AV227" s="80"/>
      <c r="AW227" s="80"/>
      <c r="AX227" s="80"/>
      <c r="AY227" s="80"/>
      <c r="AZ227" s="80"/>
      <c r="BA227" s="80"/>
      <c r="BB227" s="80"/>
      <c r="BC227" s="80"/>
      <c r="BD227" s="80"/>
      <c r="BE227" s="80"/>
      <c r="BF227" s="80"/>
      <c r="BG227" s="80"/>
      <c r="BH227" s="80"/>
      <c r="BI227" s="80"/>
      <c r="BJ227" s="80"/>
      <c r="BK227" s="80"/>
      <c r="BL227" s="80"/>
      <c r="BM227" s="80"/>
      <c r="BN227" s="80"/>
      <c r="BO227" s="80"/>
      <c r="BP227" s="80"/>
      <c r="BQ227" s="80"/>
      <c r="BR227" s="80"/>
      <c r="BS227" s="80"/>
      <c r="BT227" s="80"/>
      <c r="BU227" s="80"/>
      <c r="BV227" s="80"/>
      <c r="BW227" s="80"/>
      <c r="BX227" s="80"/>
      <c r="BY227" s="80"/>
      <c r="BZ227" s="80"/>
      <c r="CA227" s="80"/>
      <c r="CB227" s="80"/>
      <c r="CC227" s="80"/>
      <c r="CD227" s="80"/>
      <c r="CE227" s="80"/>
      <c r="CF227" s="80"/>
      <c r="CG227" s="80"/>
      <c r="CH227" s="80"/>
      <c r="CI227" s="80"/>
      <c r="CJ227" s="80"/>
      <c r="CK227" s="80"/>
      <c r="CL227" s="80"/>
      <c r="CM227" s="80"/>
      <c r="CN227" s="80"/>
      <c r="CO227" s="80"/>
    </row>
    <row r="228" spans="1:93" x14ac:dyDescent="0.25">
      <c r="A228" s="80"/>
      <c r="B228" s="80"/>
      <c r="C228" s="80"/>
      <c r="D228" s="80"/>
      <c r="E228" s="80"/>
      <c r="F228" s="80"/>
      <c r="G228" s="80"/>
      <c r="H228" s="80"/>
      <c r="I228" s="80"/>
      <c r="J228" s="80"/>
      <c r="K228" s="80"/>
      <c r="L228" s="80"/>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c r="AJ228" s="80"/>
      <c r="AK228" s="80"/>
      <c r="AL228" s="80"/>
      <c r="AM228" s="80"/>
      <c r="AN228" s="80"/>
      <c r="AO228" s="80"/>
      <c r="AP228" s="80"/>
      <c r="AQ228" s="80"/>
      <c r="AR228" s="80"/>
      <c r="AS228" s="80"/>
      <c r="AT228" s="80"/>
      <c r="AU228" s="80"/>
      <c r="AV228" s="80"/>
      <c r="AW228" s="80"/>
      <c r="AX228" s="80"/>
      <c r="AY228" s="80"/>
      <c r="AZ228" s="80"/>
      <c r="BA228" s="80"/>
      <c r="BB228" s="80"/>
      <c r="BC228" s="80"/>
      <c r="BD228" s="80"/>
      <c r="BE228" s="80"/>
      <c r="BF228" s="80"/>
      <c r="BG228" s="80"/>
      <c r="BH228" s="80"/>
      <c r="BI228" s="80"/>
      <c r="BJ228" s="80"/>
      <c r="BK228" s="80"/>
      <c r="BL228" s="80"/>
      <c r="BM228" s="80"/>
      <c r="BN228" s="80"/>
      <c r="BO228" s="80"/>
      <c r="BP228" s="80"/>
      <c r="BQ228" s="80"/>
      <c r="BR228" s="80"/>
      <c r="BS228" s="80"/>
      <c r="BT228" s="80"/>
      <c r="BU228" s="80"/>
      <c r="BV228" s="80"/>
      <c r="BW228" s="80"/>
      <c r="BX228" s="80"/>
      <c r="BY228" s="80"/>
      <c r="BZ228" s="80"/>
      <c r="CA228" s="80"/>
      <c r="CB228" s="80"/>
      <c r="CC228" s="80"/>
      <c r="CD228" s="80"/>
      <c r="CE228" s="80"/>
      <c r="CF228" s="80"/>
      <c r="CG228" s="80"/>
      <c r="CH228" s="80"/>
      <c r="CI228" s="80"/>
      <c r="CJ228" s="80"/>
      <c r="CK228" s="80"/>
      <c r="CL228" s="80"/>
      <c r="CM228" s="80"/>
      <c r="CN228" s="80"/>
      <c r="CO228" s="80"/>
    </row>
    <row r="229" spans="1:93" x14ac:dyDescent="0.25">
      <c r="A229" s="80"/>
      <c r="B229" s="80"/>
      <c r="C229" s="80"/>
      <c r="D229" s="80"/>
      <c r="E229" s="80"/>
      <c r="F229" s="80"/>
      <c r="G229" s="80"/>
      <c r="H229" s="80"/>
      <c r="I229" s="80"/>
      <c r="J229" s="80"/>
      <c r="K229" s="80"/>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V229" s="80"/>
      <c r="AW229" s="80"/>
      <c r="AX229" s="80"/>
      <c r="AY229" s="80"/>
      <c r="AZ229" s="80"/>
      <c r="BA229" s="80"/>
      <c r="BB229" s="80"/>
      <c r="BC229" s="80"/>
      <c r="BD229" s="80"/>
      <c r="BE229" s="80"/>
      <c r="BF229" s="80"/>
      <c r="BG229" s="80"/>
      <c r="BH229" s="80"/>
      <c r="BI229" s="80"/>
      <c r="BJ229" s="80"/>
      <c r="BK229" s="80"/>
      <c r="BL229" s="80"/>
      <c r="BM229" s="80"/>
      <c r="BN229" s="80"/>
      <c r="BO229" s="80"/>
      <c r="BP229" s="80"/>
      <c r="BQ229" s="80"/>
      <c r="BR229" s="80"/>
      <c r="BS229" s="80"/>
      <c r="BT229" s="80"/>
      <c r="BU229" s="80"/>
      <c r="BV229" s="80"/>
      <c r="BW229" s="80"/>
      <c r="BX229" s="80"/>
      <c r="BY229" s="80"/>
      <c r="BZ229" s="80"/>
      <c r="CA229" s="80"/>
      <c r="CB229" s="80"/>
      <c r="CC229" s="80"/>
      <c r="CD229" s="80"/>
      <c r="CE229" s="80"/>
      <c r="CF229" s="80"/>
      <c r="CG229" s="80"/>
      <c r="CH229" s="80"/>
      <c r="CI229" s="80"/>
      <c r="CJ229" s="80"/>
      <c r="CK229" s="80"/>
      <c r="CL229" s="80"/>
      <c r="CM229" s="80"/>
      <c r="CN229" s="80"/>
      <c r="CO229" s="80"/>
    </row>
    <row r="230" spans="1:93" x14ac:dyDescent="0.25">
      <c r="A230" s="80"/>
      <c r="B230" s="80"/>
      <c r="C230" s="80"/>
      <c r="D230" s="80"/>
      <c r="E230" s="80"/>
      <c r="F230" s="80"/>
      <c r="G230" s="80"/>
      <c r="H230" s="80"/>
      <c r="I230" s="80"/>
      <c r="J230" s="80"/>
      <c r="K230" s="80"/>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80"/>
      <c r="AU230" s="80"/>
      <c r="AV230" s="80"/>
      <c r="AW230" s="80"/>
      <c r="AX230" s="80"/>
      <c r="AY230" s="80"/>
      <c r="AZ230" s="80"/>
      <c r="BA230" s="80"/>
      <c r="BB230" s="80"/>
      <c r="BC230" s="80"/>
      <c r="BD230" s="80"/>
      <c r="BE230" s="80"/>
      <c r="BF230" s="80"/>
      <c r="BG230" s="80"/>
      <c r="BH230" s="80"/>
      <c r="BI230" s="80"/>
      <c r="BJ230" s="80"/>
      <c r="BK230" s="80"/>
      <c r="BL230" s="80"/>
      <c r="BM230" s="80"/>
      <c r="BN230" s="80"/>
      <c r="BO230" s="80"/>
      <c r="BP230" s="80"/>
      <c r="BQ230" s="80"/>
      <c r="BR230" s="80"/>
      <c r="BS230" s="80"/>
      <c r="BT230" s="80"/>
      <c r="BU230" s="80"/>
      <c r="BV230" s="80"/>
      <c r="BW230" s="80"/>
      <c r="BX230" s="80"/>
      <c r="BY230" s="80"/>
      <c r="BZ230" s="80"/>
      <c r="CA230" s="80"/>
      <c r="CB230" s="80"/>
      <c r="CC230" s="80"/>
      <c r="CD230" s="80"/>
      <c r="CE230" s="80"/>
      <c r="CF230" s="80"/>
      <c r="CG230" s="80"/>
      <c r="CH230" s="80"/>
      <c r="CI230" s="80"/>
      <c r="CJ230" s="80"/>
      <c r="CK230" s="80"/>
      <c r="CL230" s="80"/>
      <c r="CM230" s="80"/>
      <c r="CN230" s="80"/>
      <c r="CO230" s="80"/>
    </row>
    <row r="231" spans="1:93" x14ac:dyDescent="0.25">
      <c r="A231" s="80"/>
      <c r="B231" s="80"/>
      <c r="C231" s="80"/>
      <c r="D231" s="80"/>
      <c r="E231" s="80"/>
      <c r="F231" s="80"/>
      <c r="G231" s="80"/>
      <c r="H231" s="80"/>
      <c r="I231" s="80"/>
      <c r="J231" s="80"/>
      <c r="K231" s="80"/>
      <c r="L231" s="80"/>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c r="AJ231" s="80"/>
      <c r="AK231" s="80"/>
      <c r="AL231" s="80"/>
      <c r="AM231" s="80"/>
      <c r="AN231" s="80"/>
      <c r="AO231" s="80"/>
      <c r="AP231" s="80"/>
      <c r="AQ231" s="80"/>
      <c r="AR231" s="80"/>
      <c r="AS231" s="80"/>
      <c r="AT231" s="80"/>
      <c r="AU231" s="80"/>
      <c r="AV231" s="80"/>
      <c r="AW231" s="80"/>
      <c r="AX231" s="80"/>
      <c r="AY231" s="80"/>
      <c r="AZ231" s="80"/>
      <c r="BA231" s="80"/>
      <c r="BB231" s="80"/>
      <c r="BC231" s="80"/>
      <c r="BD231" s="80"/>
      <c r="BE231" s="80"/>
      <c r="BF231" s="80"/>
      <c r="BG231" s="80"/>
      <c r="BH231" s="80"/>
      <c r="BI231" s="80"/>
      <c r="BJ231" s="80"/>
      <c r="BK231" s="80"/>
      <c r="BL231" s="80"/>
      <c r="BM231" s="80"/>
      <c r="BN231" s="80"/>
      <c r="BO231" s="80"/>
      <c r="BP231" s="80"/>
      <c r="BQ231" s="80"/>
      <c r="BR231" s="80"/>
      <c r="BS231" s="80"/>
      <c r="BT231" s="80"/>
      <c r="BU231" s="80"/>
      <c r="BV231" s="80"/>
      <c r="BW231" s="80"/>
      <c r="BX231" s="80"/>
      <c r="BY231" s="80"/>
      <c r="BZ231" s="80"/>
      <c r="CA231" s="80"/>
      <c r="CB231" s="80"/>
      <c r="CC231" s="80"/>
      <c r="CD231" s="80"/>
      <c r="CE231" s="80"/>
      <c r="CF231" s="80"/>
      <c r="CG231" s="80"/>
      <c r="CH231" s="80"/>
      <c r="CI231" s="80"/>
      <c r="CJ231" s="80"/>
      <c r="CK231" s="80"/>
      <c r="CL231" s="80"/>
      <c r="CM231" s="80"/>
      <c r="CN231" s="80"/>
      <c r="CO231" s="80"/>
    </row>
    <row r="232" spans="1:93" x14ac:dyDescent="0.25">
      <c r="A232" s="80"/>
      <c r="B232" s="80"/>
      <c r="C232" s="80"/>
      <c r="D232" s="80"/>
      <c r="E232" s="80"/>
      <c r="F232" s="80"/>
      <c r="G232" s="80"/>
      <c r="H232" s="80"/>
      <c r="I232" s="80"/>
      <c r="J232" s="80"/>
      <c r="K232" s="80"/>
      <c r="L232" s="80"/>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L232" s="80"/>
      <c r="AM232" s="80"/>
      <c r="AN232" s="80"/>
      <c r="AO232" s="80"/>
      <c r="AP232" s="80"/>
      <c r="AQ232" s="80"/>
      <c r="AR232" s="80"/>
      <c r="AS232" s="80"/>
      <c r="AT232" s="80"/>
      <c r="AU232" s="80"/>
      <c r="AV232" s="80"/>
      <c r="AW232" s="80"/>
      <c r="AX232" s="80"/>
      <c r="AY232" s="80"/>
      <c r="AZ232" s="80"/>
      <c r="BA232" s="80"/>
      <c r="BB232" s="80"/>
      <c r="BC232" s="80"/>
      <c r="BD232" s="80"/>
      <c r="BE232" s="80"/>
      <c r="BF232" s="80"/>
      <c r="BG232" s="80"/>
      <c r="BH232" s="80"/>
      <c r="BI232" s="80"/>
      <c r="BJ232" s="80"/>
      <c r="BK232" s="80"/>
      <c r="BL232" s="80"/>
      <c r="BM232" s="80"/>
      <c r="BN232" s="80"/>
      <c r="BO232" s="80"/>
      <c r="BP232" s="80"/>
      <c r="BQ232" s="80"/>
      <c r="BR232" s="80"/>
      <c r="BS232" s="80"/>
      <c r="BT232" s="80"/>
      <c r="BU232" s="80"/>
      <c r="BV232" s="80"/>
      <c r="BW232" s="80"/>
      <c r="BX232" s="80"/>
      <c r="BY232" s="80"/>
      <c r="BZ232" s="80"/>
      <c r="CA232" s="80"/>
      <c r="CB232" s="80"/>
      <c r="CC232" s="80"/>
      <c r="CD232" s="80"/>
      <c r="CE232" s="80"/>
      <c r="CF232" s="80"/>
      <c r="CG232" s="80"/>
      <c r="CH232" s="80"/>
      <c r="CI232" s="80"/>
      <c r="CJ232" s="80"/>
      <c r="CK232" s="80"/>
      <c r="CL232" s="80"/>
      <c r="CM232" s="80"/>
      <c r="CN232" s="80"/>
      <c r="CO232" s="80"/>
    </row>
    <row r="233" spans="1:93" x14ac:dyDescent="0.25">
      <c r="A233" s="80"/>
      <c r="B233" s="80"/>
      <c r="C233" s="80"/>
      <c r="D233" s="80"/>
      <c r="E233" s="80"/>
      <c r="F233" s="80"/>
      <c r="G233" s="80"/>
      <c r="H233" s="80"/>
      <c r="I233" s="80"/>
      <c r="J233" s="80"/>
      <c r="K233" s="80"/>
      <c r="L233" s="80"/>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c r="AN233" s="80"/>
      <c r="AO233" s="80"/>
      <c r="AP233" s="80"/>
      <c r="AQ233" s="80"/>
      <c r="AR233" s="80"/>
      <c r="AS233" s="80"/>
      <c r="AT233" s="80"/>
      <c r="AU233" s="80"/>
      <c r="AV233" s="80"/>
      <c r="AW233" s="80"/>
      <c r="AX233" s="80"/>
      <c r="AY233" s="80"/>
      <c r="AZ233" s="80"/>
      <c r="BA233" s="80"/>
      <c r="BB233" s="80"/>
      <c r="BC233" s="80"/>
      <c r="BD233" s="80"/>
      <c r="BE233" s="80"/>
      <c r="BF233" s="80"/>
      <c r="BG233" s="80"/>
      <c r="BH233" s="80"/>
      <c r="BI233" s="80"/>
      <c r="BJ233" s="80"/>
      <c r="BK233" s="80"/>
      <c r="BL233" s="80"/>
      <c r="BM233" s="80"/>
      <c r="BN233" s="80"/>
      <c r="BO233" s="80"/>
      <c r="BP233" s="80"/>
      <c r="BQ233" s="80"/>
      <c r="BR233" s="80"/>
      <c r="BS233" s="80"/>
      <c r="BT233" s="80"/>
      <c r="BU233" s="80"/>
      <c r="BV233" s="80"/>
      <c r="BW233" s="80"/>
      <c r="BX233" s="80"/>
      <c r="BY233" s="80"/>
      <c r="BZ233" s="80"/>
      <c r="CA233" s="80"/>
      <c r="CB233" s="80"/>
      <c r="CC233" s="80"/>
      <c r="CD233" s="80"/>
      <c r="CE233" s="80"/>
      <c r="CF233" s="80"/>
      <c r="CG233" s="80"/>
      <c r="CH233" s="80"/>
      <c r="CI233" s="80"/>
      <c r="CJ233" s="80"/>
      <c r="CK233" s="80"/>
      <c r="CL233" s="80"/>
      <c r="CM233" s="80"/>
      <c r="CN233" s="80"/>
      <c r="CO233" s="80"/>
    </row>
    <row r="234" spans="1:93" x14ac:dyDescent="0.25">
      <c r="A234" s="80"/>
      <c r="B234" s="80"/>
      <c r="C234" s="80"/>
      <c r="D234" s="80"/>
      <c r="E234" s="80"/>
      <c r="F234" s="80"/>
      <c r="G234" s="80"/>
      <c r="H234" s="80"/>
      <c r="I234" s="80"/>
      <c r="J234" s="80"/>
      <c r="K234" s="80"/>
      <c r="L234" s="80"/>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L234" s="80"/>
      <c r="AM234" s="80"/>
      <c r="AN234" s="80"/>
      <c r="AO234" s="80"/>
      <c r="AP234" s="80"/>
      <c r="AQ234" s="80"/>
      <c r="AR234" s="80"/>
      <c r="AS234" s="80"/>
      <c r="AT234" s="80"/>
      <c r="AU234" s="80"/>
      <c r="AV234" s="80"/>
      <c r="AW234" s="80"/>
      <c r="AX234" s="80"/>
      <c r="AY234" s="80"/>
      <c r="AZ234" s="80"/>
      <c r="BA234" s="80"/>
      <c r="BB234" s="80"/>
      <c r="BC234" s="80"/>
      <c r="BD234" s="80"/>
      <c r="BE234" s="80"/>
      <c r="BF234" s="80"/>
      <c r="BG234" s="80"/>
      <c r="BH234" s="80"/>
      <c r="BI234" s="80"/>
      <c r="BJ234" s="80"/>
      <c r="BK234" s="80"/>
      <c r="BL234" s="80"/>
      <c r="BM234" s="80"/>
      <c r="BN234" s="80"/>
      <c r="BO234" s="80"/>
      <c r="BP234" s="80"/>
      <c r="BQ234" s="80"/>
      <c r="BR234" s="80"/>
      <c r="BS234" s="80"/>
      <c r="BT234" s="80"/>
      <c r="BU234" s="80"/>
      <c r="BV234" s="80"/>
      <c r="BW234" s="80"/>
      <c r="BX234" s="80"/>
      <c r="BY234" s="80"/>
      <c r="BZ234" s="80"/>
      <c r="CA234" s="80"/>
      <c r="CB234" s="80"/>
      <c r="CC234" s="80"/>
      <c r="CD234" s="80"/>
      <c r="CE234" s="80"/>
      <c r="CF234" s="80"/>
      <c r="CG234" s="80"/>
      <c r="CH234" s="80"/>
      <c r="CI234" s="80"/>
      <c r="CJ234" s="80"/>
      <c r="CK234" s="80"/>
      <c r="CL234" s="80"/>
      <c r="CM234" s="80"/>
      <c r="CN234" s="80"/>
      <c r="CO234" s="80"/>
    </row>
    <row r="235" spans="1:93" x14ac:dyDescent="0.25">
      <c r="A235" s="80"/>
      <c r="B235" s="80"/>
      <c r="C235" s="80"/>
      <c r="D235" s="80"/>
      <c r="E235" s="80"/>
      <c r="F235" s="80"/>
      <c r="G235" s="80"/>
      <c r="H235" s="80"/>
      <c r="I235" s="80"/>
      <c r="J235" s="80"/>
      <c r="K235" s="80"/>
      <c r="L235" s="80"/>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0"/>
      <c r="AL235" s="80"/>
      <c r="AM235" s="80"/>
      <c r="AN235" s="80"/>
      <c r="AO235" s="80"/>
      <c r="AP235" s="80"/>
      <c r="AQ235" s="80"/>
      <c r="AR235" s="80"/>
      <c r="AS235" s="80"/>
      <c r="AT235" s="80"/>
      <c r="AU235" s="80"/>
      <c r="AV235" s="80"/>
      <c r="AW235" s="80"/>
      <c r="AX235" s="80"/>
      <c r="AY235" s="80"/>
      <c r="AZ235" s="80"/>
      <c r="BA235" s="80"/>
      <c r="BB235" s="80"/>
      <c r="BC235" s="80"/>
      <c r="BD235" s="80"/>
      <c r="BE235" s="80"/>
      <c r="BF235" s="80"/>
      <c r="BG235" s="80"/>
      <c r="BH235" s="80"/>
      <c r="BI235" s="80"/>
      <c r="BJ235" s="80"/>
      <c r="BK235" s="80"/>
      <c r="BL235" s="80"/>
      <c r="BM235" s="80"/>
      <c r="BN235" s="80"/>
      <c r="BO235" s="80"/>
      <c r="BP235" s="80"/>
      <c r="BQ235" s="80"/>
      <c r="BR235" s="80"/>
      <c r="BS235" s="80"/>
      <c r="BT235" s="80"/>
      <c r="BU235" s="80"/>
      <c r="BV235" s="80"/>
      <c r="BW235" s="80"/>
      <c r="BX235" s="80"/>
      <c r="BY235" s="80"/>
      <c r="BZ235" s="80"/>
      <c r="CA235" s="80"/>
      <c r="CB235" s="80"/>
      <c r="CC235" s="80"/>
      <c r="CD235" s="80"/>
      <c r="CE235" s="80"/>
      <c r="CF235" s="80"/>
      <c r="CG235" s="80"/>
      <c r="CH235" s="80"/>
      <c r="CI235" s="80"/>
      <c r="CJ235" s="80"/>
      <c r="CK235" s="80"/>
      <c r="CL235" s="80"/>
      <c r="CM235" s="80"/>
      <c r="CN235" s="80"/>
      <c r="CO235" s="80"/>
    </row>
    <row r="236" spans="1:93" x14ac:dyDescent="0.25">
      <c r="A236" s="80"/>
      <c r="B236" s="80"/>
      <c r="C236" s="80"/>
      <c r="D236" s="80"/>
      <c r="E236" s="80"/>
      <c r="F236" s="80"/>
      <c r="G236" s="80"/>
      <c r="H236" s="80"/>
      <c r="I236" s="80"/>
      <c r="J236" s="80"/>
      <c r="K236" s="8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80"/>
      <c r="AW236" s="80"/>
      <c r="AX236" s="80"/>
      <c r="AY236" s="80"/>
      <c r="AZ236" s="80"/>
      <c r="BA236" s="80"/>
      <c r="BB236" s="80"/>
      <c r="BC236" s="80"/>
      <c r="BD236" s="80"/>
      <c r="BE236" s="80"/>
      <c r="BF236" s="80"/>
      <c r="BG236" s="80"/>
      <c r="BH236" s="80"/>
      <c r="BI236" s="80"/>
      <c r="BJ236" s="80"/>
      <c r="BK236" s="80"/>
      <c r="BL236" s="80"/>
      <c r="BM236" s="80"/>
      <c r="BN236" s="80"/>
      <c r="BO236" s="80"/>
      <c r="BP236" s="80"/>
      <c r="BQ236" s="80"/>
      <c r="BR236" s="80"/>
      <c r="BS236" s="80"/>
      <c r="BT236" s="80"/>
      <c r="BU236" s="80"/>
      <c r="BV236" s="80"/>
      <c r="BW236" s="80"/>
      <c r="BX236" s="80"/>
      <c r="BY236" s="80"/>
      <c r="BZ236" s="80"/>
      <c r="CA236" s="80"/>
      <c r="CB236" s="80"/>
      <c r="CC236" s="80"/>
      <c r="CD236" s="80"/>
      <c r="CE236" s="80"/>
      <c r="CF236" s="80"/>
      <c r="CG236" s="80"/>
      <c r="CH236" s="80"/>
      <c r="CI236" s="80"/>
      <c r="CJ236" s="80"/>
      <c r="CK236" s="80"/>
      <c r="CL236" s="80"/>
      <c r="CM236" s="80"/>
      <c r="CN236" s="80"/>
      <c r="CO236" s="80"/>
    </row>
    <row r="237" spans="1:93" x14ac:dyDescent="0.25">
      <c r="A237" s="80"/>
      <c r="B237" s="80"/>
      <c r="C237" s="80"/>
      <c r="D237" s="80"/>
      <c r="E237" s="80"/>
      <c r="F237" s="80"/>
      <c r="G237" s="80"/>
      <c r="H237" s="80"/>
      <c r="I237" s="80"/>
      <c r="J237" s="80"/>
      <c r="K237" s="80"/>
      <c r="L237" s="80"/>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V237" s="80"/>
      <c r="AW237" s="80"/>
      <c r="AX237" s="80"/>
      <c r="AY237" s="80"/>
      <c r="AZ237" s="80"/>
      <c r="BA237" s="80"/>
      <c r="BB237" s="80"/>
      <c r="BC237" s="80"/>
      <c r="BD237" s="80"/>
      <c r="BE237" s="80"/>
      <c r="BF237" s="80"/>
      <c r="BG237" s="80"/>
      <c r="BH237" s="80"/>
      <c r="BI237" s="80"/>
      <c r="BJ237" s="80"/>
      <c r="BK237" s="80"/>
      <c r="BL237" s="80"/>
      <c r="BM237" s="80"/>
      <c r="BN237" s="80"/>
      <c r="BO237" s="80"/>
      <c r="BP237" s="80"/>
      <c r="BQ237" s="80"/>
      <c r="BR237" s="80"/>
      <c r="BS237" s="80"/>
      <c r="BT237" s="80"/>
      <c r="BU237" s="80"/>
      <c r="BV237" s="80"/>
      <c r="BW237" s="80"/>
      <c r="BX237" s="80"/>
      <c r="BY237" s="80"/>
      <c r="BZ237" s="80"/>
      <c r="CA237" s="80"/>
      <c r="CB237" s="80"/>
      <c r="CC237" s="80"/>
      <c r="CD237" s="80"/>
      <c r="CE237" s="80"/>
      <c r="CF237" s="80"/>
      <c r="CG237" s="80"/>
      <c r="CH237" s="80"/>
      <c r="CI237" s="80"/>
      <c r="CJ237" s="80"/>
      <c r="CK237" s="80"/>
      <c r="CL237" s="80"/>
      <c r="CM237" s="80"/>
      <c r="CN237" s="80"/>
      <c r="CO237" s="80"/>
    </row>
    <row r="238" spans="1:93" x14ac:dyDescent="0.25">
      <c r="A238" s="80"/>
      <c r="B238" s="80"/>
      <c r="C238" s="80"/>
      <c r="D238" s="80"/>
      <c r="E238" s="80"/>
      <c r="F238" s="80"/>
      <c r="G238" s="80"/>
      <c r="H238" s="80"/>
      <c r="I238" s="80"/>
      <c r="J238" s="80"/>
      <c r="K238" s="80"/>
      <c r="L238" s="80"/>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c r="AM238" s="80"/>
      <c r="AN238" s="80"/>
      <c r="AO238" s="80"/>
      <c r="AP238" s="80"/>
      <c r="AQ238" s="80"/>
      <c r="AR238" s="80"/>
      <c r="AS238" s="80"/>
      <c r="AT238" s="80"/>
      <c r="AU238" s="80"/>
      <c r="AV238" s="80"/>
      <c r="AW238" s="80"/>
      <c r="AX238" s="80"/>
      <c r="AY238" s="80"/>
      <c r="AZ238" s="80"/>
      <c r="BA238" s="80"/>
      <c r="BB238" s="80"/>
      <c r="BC238" s="80"/>
      <c r="BD238" s="80"/>
      <c r="BE238" s="80"/>
      <c r="BF238" s="80"/>
      <c r="BG238" s="80"/>
      <c r="BH238" s="80"/>
      <c r="BI238" s="80"/>
      <c r="BJ238" s="80"/>
      <c r="BK238" s="80"/>
      <c r="BL238" s="80"/>
      <c r="BM238" s="80"/>
      <c r="BN238" s="80"/>
      <c r="BO238" s="80"/>
      <c r="BP238" s="80"/>
      <c r="BQ238" s="80"/>
      <c r="BR238" s="80"/>
      <c r="BS238" s="80"/>
      <c r="BT238" s="80"/>
      <c r="BU238" s="80"/>
      <c r="BV238" s="80"/>
      <c r="BW238" s="80"/>
      <c r="BX238" s="80"/>
      <c r="BY238" s="80"/>
      <c r="BZ238" s="80"/>
      <c r="CA238" s="80"/>
      <c r="CB238" s="80"/>
      <c r="CC238" s="80"/>
      <c r="CD238" s="80"/>
      <c r="CE238" s="80"/>
      <c r="CF238" s="80"/>
      <c r="CG238" s="80"/>
      <c r="CH238" s="80"/>
      <c r="CI238" s="80"/>
      <c r="CJ238" s="80"/>
      <c r="CK238" s="80"/>
      <c r="CL238" s="80"/>
      <c r="CM238" s="80"/>
      <c r="CN238" s="80"/>
      <c r="CO238" s="80"/>
    </row>
    <row r="239" spans="1:93" x14ac:dyDescent="0.25">
      <c r="A239" s="80"/>
      <c r="B239" s="80"/>
      <c r="C239" s="80"/>
      <c r="D239" s="80"/>
      <c r="E239" s="80"/>
      <c r="F239" s="80"/>
      <c r="G239" s="80"/>
      <c r="H239" s="80"/>
      <c r="I239" s="80"/>
      <c r="J239" s="80"/>
      <c r="K239" s="80"/>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c r="AX239" s="80"/>
      <c r="AY239" s="80"/>
      <c r="AZ239" s="80"/>
      <c r="BA239" s="80"/>
      <c r="BB239" s="80"/>
      <c r="BC239" s="80"/>
      <c r="BD239" s="80"/>
      <c r="BE239" s="80"/>
      <c r="BF239" s="80"/>
      <c r="BG239" s="80"/>
      <c r="BH239" s="80"/>
      <c r="BI239" s="80"/>
      <c r="BJ239" s="80"/>
      <c r="BK239" s="80"/>
      <c r="BL239" s="80"/>
      <c r="BM239" s="80"/>
      <c r="BN239" s="80"/>
      <c r="BO239" s="80"/>
      <c r="BP239" s="80"/>
      <c r="BQ239" s="80"/>
      <c r="BR239" s="80"/>
      <c r="BS239" s="80"/>
      <c r="BT239" s="80"/>
      <c r="BU239" s="80"/>
      <c r="BV239" s="80"/>
      <c r="BW239" s="80"/>
      <c r="BX239" s="80"/>
      <c r="BY239" s="80"/>
      <c r="BZ239" s="80"/>
      <c r="CA239" s="80"/>
      <c r="CB239" s="80"/>
      <c r="CC239" s="80"/>
      <c r="CD239" s="80"/>
      <c r="CE239" s="80"/>
      <c r="CF239" s="80"/>
      <c r="CG239" s="80"/>
      <c r="CH239" s="80"/>
      <c r="CI239" s="80"/>
      <c r="CJ239" s="80"/>
      <c r="CK239" s="80"/>
      <c r="CL239" s="80"/>
      <c r="CM239" s="80"/>
      <c r="CN239" s="80"/>
      <c r="CO239" s="80"/>
    </row>
    <row r="240" spans="1:93" x14ac:dyDescent="0.25">
      <c r="A240" s="80"/>
      <c r="B240" s="80"/>
      <c r="C240" s="80"/>
      <c r="D240" s="80"/>
      <c r="E240" s="80"/>
      <c r="F240" s="80"/>
      <c r="G240" s="80"/>
      <c r="H240" s="80"/>
      <c r="I240" s="80"/>
      <c r="J240" s="80"/>
      <c r="K240" s="80"/>
      <c r="L240" s="80"/>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L240" s="80"/>
      <c r="AM240" s="80"/>
      <c r="AN240" s="80"/>
      <c r="AO240" s="80"/>
      <c r="AP240" s="80"/>
      <c r="AQ240" s="80"/>
      <c r="AR240" s="80"/>
      <c r="AS240" s="80"/>
      <c r="AT240" s="80"/>
      <c r="AU240" s="80"/>
      <c r="AV240" s="80"/>
      <c r="AW240" s="80"/>
      <c r="AX240" s="80"/>
      <c r="AY240" s="80"/>
      <c r="AZ240" s="80"/>
      <c r="BA240" s="80"/>
      <c r="BB240" s="80"/>
      <c r="BC240" s="80"/>
      <c r="BD240" s="80"/>
      <c r="BE240" s="80"/>
      <c r="BF240" s="80"/>
      <c r="BG240" s="80"/>
      <c r="BH240" s="80"/>
      <c r="BI240" s="80"/>
      <c r="BJ240" s="80"/>
      <c r="BK240" s="80"/>
      <c r="BL240" s="80"/>
      <c r="BM240" s="80"/>
      <c r="BN240" s="80"/>
      <c r="BO240" s="80"/>
      <c r="BP240" s="80"/>
      <c r="BQ240" s="80"/>
      <c r="BR240" s="80"/>
      <c r="BS240" s="80"/>
      <c r="BT240" s="80"/>
      <c r="BU240" s="80"/>
      <c r="BV240" s="80"/>
      <c r="BW240" s="80"/>
      <c r="BX240" s="80"/>
      <c r="BY240" s="80"/>
      <c r="BZ240" s="80"/>
      <c r="CA240" s="80"/>
      <c r="CB240" s="80"/>
      <c r="CC240" s="80"/>
      <c r="CD240" s="80"/>
      <c r="CE240" s="80"/>
      <c r="CF240" s="80"/>
      <c r="CG240" s="80"/>
      <c r="CH240" s="80"/>
      <c r="CI240" s="80"/>
      <c r="CJ240" s="80"/>
      <c r="CK240" s="80"/>
      <c r="CL240" s="80"/>
      <c r="CM240" s="80"/>
      <c r="CN240" s="80"/>
      <c r="CO240" s="80"/>
    </row>
    <row r="241" spans="1:93" x14ac:dyDescent="0.25">
      <c r="A241" s="80"/>
      <c r="B241" s="80"/>
      <c r="C241" s="80"/>
      <c r="D241" s="80"/>
      <c r="E241" s="80"/>
      <c r="F241" s="80"/>
      <c r="G241" s="80"/>
      <c r="H241" s="80"/>
      <c r="I241" s="80"/>
      <c r="J241" s="80"/>
      <c r="K241" s="80"/>
      <c r="L241" s="80"/>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c r="AJ241" s="80"/>
      <c r="AK241" s="80"/>
      <c r="AL241" s="80"/>
      <c r="AM241" s="80"/>
      <c r="AN241" s="80"/>
      <c r="AO241" s="80"/>
      <c r="AP241" s="80"/>
      <c r="AQ241" s="80"/>
      <c r="AR241" s="80"/>
      <c r="AS241" s="80"/>
      <c r="AT241" s="80"/>
      <c r="AU241" s="80"/>
      <c r="AV241" s="80"/>
      <c r="AW241" s="80"/>
      <c r="AX241" s="80"/>
      <c r="AY241" s="80"/>
      <c r="AZ241" s="80"/>
      <c r="BA241" s="80"/>
      <c r="BB241" s="80"/>
      <c r="BC241" s="80"/>
      <c r="BD241" s="80"/>
      <c r="BE241" s="80"/>
      <c r="BF241" s="80"/>
      <c r="BG241" s="80"/>
      <c r="BH241" s="80"/>
      <c r="BI241" s="80"/>
      <c r="BJ241" s="80"/>
      <c r="BK241" s="80"/>
      <c r="BL241" s="80"/>
      <c r="BM241" s="80"/>
      <c r="BN241" s="80"/>
      <c r="BO241" s="80"/>
      <c r="BP241" s="80"/>
      <c r="BQ241" s="80"/>
      <c r="BR241" s="80"/>
      <c r="BS241" s="80"/>
      <c r="BT241" s="80"/>
      <c r="BU241" s="80"/>
      <c r="BV241" s="80"/>
      <c r="BW241" s="80"/>
      <c r="BX241" s="80"/>
      <c r="BY241" s="80"/>
      <c r="BZ241" s="80"/>
      <c r="CA241" s="80"/>
      <c r="CB241" s="80"/>
      <c r="CC241" s="80"/>
      <c r="CD241" s="80"/>
      <c r="CE241" s="80"/>
      <c r="CF241" s="80"/>
      <c r="CG241" s="80"/>
      <c r="CH241" s="80"/>
      <c r="CI241" s="80"/>
      <c r="CJ241" s="80"/>
      <c r="CK241" s="80"/>
      <c r="CL241" s="80"/>
      <c r="CM241" s="80"/>
      <c r="CN241" s="80"/>
      <c r="CO241" s="80"/>
    </row>
    <row r="242" spans="1:93" x14ac:dyDescent="0.25">
      <c r="A242" s="80"/>
      <c r="B242" s="80"/>
      <c r="C242" s="80"/>
      <c r="D242" s="80"/>
      <c r="E242" s="80"/>
      <c r="F242" s="80"/>
      <c r="G242" s="80"/>
      <c r="H242" s="80"/>
      <c r="I242" s="80"/>
      <c r="J242" s="80"/>
      <c r="K242" s="80"/>
      <c r="L242" s="80"/>
      <c r="M242" s="80"/>
      <c r="N242" s="80"/>
      <c r="O242" s="80"/>
      <c r="P242" s="80"/>
      <c r="Q242" s="80"/>
      <c r="R242" s="80"/>
      <c r="S242" s="80"/>
      <c r="T242" s="80"/>
      <c r="U242" s="80"/>
      <c r="V242" s="80"/>
      <c r="W242" s="80"/>
      <c r="X242" s="80"/>
      <c r="Y242" s="80"/>
      <c r="Z242" s="80"/>
      <c r="AA242" s="80"/>
      <c r="AB242" s="80"/>
      <c r="AC242" s="80"/>
      <c r="AD242" s="80"/>
      <c r="AE242" s="80"/>
      <c r="AF242" s="80"/>
      <c r="AG242" s="80"/>
      <c r="AH242" s="80"/>
      <c r="AI242" s="80"/>
      <c r="AJ242" s="80"/>
      <c r="AK242" s="80"/>
      <c r="AL242" s="80"/>
      <c r="AM242" s="80"/>
      <c r="AN242" s="80"/>
      <c r="AO242" s="80"/>
      <c r="AP242" s="80"/>
      <c r="AQ242" s="80"/>
      <c r="AR242" s="80"/>
      <c r="AS242" s="80"/>
      <c r="AT242" s="80"/>
      <c r="AU242" s="80"/>
      <c r="AV242" s="80"/>
      <c r="AW242" s="80"/>
      <c r="AX242" s="80"/>
      <c r="AY242" s="80"/>
      <c r="AZ242" s="80"/>
      <c r="BA242" s="80"/>
      <c r="BB242" s="80"/>
      <c r="BC242" s="80"/>
      <c r="BD242" s="80"/>
      <c r="BE242" s="80"/>
      <c r="BF242" s="80"/>
      <c r="BG242" s="80"/>
      <c r="BH242" s="80"/>
      <c r="BI242" s="80"/>
      <c r="BJ242" s="80"/>
      <c r="BK242" s="80"/>
      <c r="BL242" s="80"/>
      <c r="BM242" s="80"/>
      <c r="BN242" s="80"/>
      <c r="BO242" s="80"/>
      <c r="BP242" s="80"/>
      <c r="BQ242" s="80"/>
      <c r="BR242" s="80"/>
      <c r="BS242" s="80"/>
      <c r="BT242" s="80"/>
      <c r="BU242" s="80"/>
      <c r="BV242" s="80"/>
      <c r="BW242" s="80"/>
      <c r="BX242" s="80"/>
      <c r="BY242" s="80"/>
      <c r="BZ242" s="80"/>
      <c r="CA242" s="80"/>
      <c r="CB242" s="80"/>
      <c r="CC242" s="80"/>
      <c r="CD242" s="80"/>
      <c r="CE242" s="80"/>
      <c r="CF242" s="80"/>
      <c r="CG242" s="80"/>
      <c r="CH242" s="80"/>
      <c r="CI242" s="80"/>
      <c r="CJ242" s="80"/>
      <c r="CK242" s="80"/>
      <c r="CL242" s="80"/>
      <c r="CM242" s="80"/>
      <c r="CN242" s="80"/>
      <c r="CO242" s="80"/>
    </row>
    <row r="243" spans="1:93" x14ac:dyDescent="0.25">
      <c r="A243" s="80"/>
      <c r="B243" s="80"/>
      <c r="C243" s="80"/>
      <c r="D243" s="80"/>
      <c r="E243" s="80"/>
      <c r="F243" s="80"/>
      <c r="G243" s="80"/>
      <c r="H243" s="80"/>
      <c r="I243" s="80"/>
      <c r="J243" s="80"/>
      <c r="K243" s="80"/>
      <c r="L243" s="80"/>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V243" s="80"/>
      <c r="AW243" s="80"/>
      <c r="AX243" s="80"/>
      <c r="AY243" s="80"/>
      <c r="AZ243" s="80"/>
      <c r="BA243" s="80"/>
      <c r="BB243" s="80"/>
      <c r="BC243" s="80"/>
      <c r="BD243" s="80"/>
      <c r="BE243" s="80"/>
      <c r="BF243" s="80"/>
      <c r="BG243" s="80"/>
      <c r="BH243" s="80"/>
      <c r="BI243" s="80"/>
      <c r="BJ243" s="80"/>
      <c r="BK243" s="80"/>
      <c r="BL243" s="80"/>
      <c r="BM243" s="80"/>
      <c r="BN243" s="80"/>
      <c r="BO243" s="80"/>
      <c r="BP243" s="80"/>
      <c r="BQ243" s="80"/>
      <c r="BR243" s="80"/>
      <c r="BS243" s="80"/>
      <c r="BT243" s="80"/>
      <c r="BU243" s="80"/>
      <c r="BV243" s="80"/>
      <c r="BW243" s="80"/>
      <c r="BX243" s="80"/>
      <c r="BY243" s="80"/>
      <c r="BZ243" s="80"/>
      <c r="CA243" s="80"/>
      <c r="CB243" s="80"/>
      <c r="CC243" s="80"/>
      <c r="CD243" s="80"/>
      <c r="CE243" s="80"/>
      <c r="CF243" s="80"/>
      <c r="CG243" s="80"/>
      <c r="CH243" s="80"/>
      <c r="CI243" s="80"/>
      <c r="CJ243" s="80"/>
      <c r="CK243" s="80"/>
      <c r="CL243" s="80"/>
      <c r="CM243" s="80"/>
      <c r="CN243" s="80"/>
      <c r="CO243" s="80"/>
    </row>
    <row r="244" spans="1:93" x14ac:dyDescent="0.25">
      <c r="A244" s="80"/>
      <c r="B244" s="80"/>
      <c r="C244" s="80"/>
      <c r="D244" s="80"/>
      <c r="E244" s="80"/>
      <c r="F244" s="80"/>
      <c r="G244" s="80"/>
      <c r="H244" s="80"/>
      <c r="I244" s="80"/>
      <c r="J244" s="80"/>
      <c r="K244" s="80"/>
      <c r="L244" s="80"/>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c r="AJ244" s="80"/>
      <c r="AK244" s="80"/>
      <c r="AL244" s="80"/>
      <c r="AM244" s="80"/>
      <c r="AN244" s="80"/>
      <c r="AO244" s="80"/>
      <c r="AP244" s="80"/>
      <c r="AQ244" s="80"/>
      <c r="AR244" s="80"/>
      <c r="AS244" s="80"/>
      <c r="AT244" s="80"/>
      <c r="AU244" s="80"/>
      <c r="AV244" s="80"/>
      <c r="AW244" s="80"/>
      <c r="AX244" s="80"/>
      <c r="AY244" s="80"/>
      <c r="AZ244" s="80"/>
      <c r="BA244" s="80"/>
      <c r="BB244" s="80"/>
      <c r="BC244" s="80"/>
      <c r="BD244" s="80"/>
      <c r="BE244" s="80"/>
      <c r="BF244" s="80"/>
      <c r="BG244" s="80"/>
      <c r="BH244" s="80"/>
      <c r="BI244" s="80"/>
      <c r="BJ244" s="80"/>
      <c r="BK244" s="80"/>
      <c r="BL244" s="80"/>
      <c r="BM244" s="80"/>
      <c r="BN244" s="80"/>
      <c r="BO244" s="80"/>
      <c r="BP244" s="80"/>
      <c r="BQ244" s="80"/>
      <c r="BR244" s="80"/>
      <c r="BS244" s="80"/>
      <c r="BT244" s="80"/>
      <c r="BU244" s="80"/>
      <c r="BV244" s="80"/>
      <c r="BW244" s="80"/>
      <c r="BX244" s="80"/>
      <c r="BY244" s="80"/>
      <c r="BZ244" s="80"/>
      <c r="CA244" s="80"/>
      <c r="CB244" s="80"/>
      <c r="CC244" s="80"/>
      <c r="CD244" s="80"/>
      <c r="CE244" s="80"/>
      <c r="CF244" s="80"/>
      <c r="CG244" s="80"/>
      <c r="CH244" s="80"/>
      <c r="CI244" s="80"/>
      <c r="CJ244" s="80"/>
      <c r="CK244" s="80"/>
      <c r="CL244" s="80"/>
      <c r="CM244" s="80"/>
      <c r="CN244" s="80"/>
      <c r="CO244" s="80"/>
    </row>
    <row r="245" spans="1:93" x14ac:dyDescent="0.25">
      <c r="A245" s="80"/>
      <c r="B245" s="80"/>
      <c r="C245" s="80"/>
      <c r="D245" s="80"/>
      <c r="E245" s="80"/>
      <c r="F245" s="80"/>
      <c r="G245" s="80"/>
      <c r="H245" s="80"/>
      <c r="I245" s="80"/>
      <c r="J245" s="80"/>
      <c r="K245" s="80"/>
      <c r="L245" s="80"/>
      <c r="M245" s="80"/>
      <c r="N245" s="80"/>
      <c r="O245" s="80"/>
      <c r="P245" s="80"/>
      <c r="Q245" s="80"/>
      <c r="R245" s="80"/>
      <c r="S245" s="80"/>
      <c r="T245" s="80"/>
      <c r="U245" s="80"/>
      <c r="V245" s="80"/>
      <c r="W245" s="80"/>
      <c r="X245" s="80"/>
      <c r="Y245" s="80"/>
      <c r="Z245" s="80"/>
      <c r="AA245" s="80"/>
      <c r="AB245" s="80"/>
      <c r="AC245" s="80"/>
      <c r="AD245" s="80"/>
      <c r="AE245" s="80"/>
      <c r="AF245" s="80"/>
      <c r="AG245" s="80"/>
      <c r="AH245" s="80"/>
      <c r="AI245" s="80"/>
      <c r="AJ245" s="80"/>
      <c r="AK245" s="80"/>
      <c r="AL245" s="80"/>
      <c r="AM245" s="80"/>
      <c r="AN245" s="80"/>
      <c r="AO245" s="80"/>
      <c r="AP245" s="80"/>
      <c r="AQ245" s="80"/>
      <c r="AR245" s="80"/>
      <c r="AS245" s="80"/>
      <c r="AT245" s="80"/>
      <c r="AU245" s="80"/>
      <c r="AV245" s="80"/>
      <c r="AW245" s="80"/>
      <c r="AX245" s="80"/>
      <c r="AY245" s="80"/>
      <c r="AZ245" s="80"/>
      <c r="BA245" s="80"/>
      <c r="BB245" s="80"/>
      <c r="BC245" s="80"/>
      <c r="BD245" s="80"/>
      <c r="BE245" s="80"/>
      <c r="BF245" s="80"/>
      <c r="BG245" s="80"/>
      <c r="BH245" s="80"/>
      <c r="BI245" s="80"/>
      <c r="BJ245" s="80"/>
      <c r="BK245" s="80"/>
      <c r="BL245" s="80"/>
      <c r="BM245" s="80"/>
      <c r="BN245" s="80"/>
      <c r="BO245" s="80"/>
      <c r="BP245" s="80"/>
      <c r="BQ245" s="80"/>
      <c r="BR245" s="80"/>
      <c r="BS245" s="80"/>
      <c r="BT245" s="80"/>
      <c r="BU245" s="80"/>
      <c r="BV245" s="80"/>
      <c r="BW245" s="80"/>
      <c r="BX245" s="80"/>
      <c r="BY245" s="80"/>
      <c r="BZ245" s="80"/>
      <c r="CA245" s="80"/>
      <c r="CB245" s="80"/>
      <c r="CC245" s="80"/>
      <c r="CD245" s="80"/>
      <c r="CE245" s="80"/>
      <c r="CF245" s="80"/>
      <c r="CG245" s="80"/>
      <c r="CH245" s="80"/>
      <c r="CI245" s="80"/>
      <c r="CJ245" s="80"/>
      <c r="CK245" s="80"/>
      <c r="CL245" s="80"/>
      <c r="CM245" s="80"/>
      <c r="CN245" s="80"/>
      <c r="CO245" s="80"/>
    </row>
    <row r="246" spans="1:93" x14ac:dyDescent="0.25">
      <c r="A246" s="80"/>
      <c r="B246" s="80"/>
      <c r="C246" s="80"/>
      <c r="D246" s="80"/>
      <c r="E246" s="80"/>
      <c r="F246" s="80"/>
      <c r="G246" s="80"/>
      <c r="H246" s="80"/>
      <c r="I246" s="80"/>
      <c r="J246" s="80"/>
      <c r="K246" s="80"/>
      <c r="L246" s="80"/>
      <c r="M246" s="80"/>
      <c r="N246" s="80"/>
      <c r="O246" s="80"/>
      <c r="P246" s="80"/>
      <c r="Q246" s="80"/>
      <c r="R246" s="80"/>
      <c r="S246" s="80"/>
      <c r="T246" s="80"/>
      <c r="U246" s="80"/>
      <c r="V246" s="80"/>
      <c r="W246" s="80"/>
      <c r="X246" s="80"/>
      <c r="Y246" s="80"/>
      <c r="Z246" s="80"/>
      <c r="AA246" s="80"/>
      <c r="AB246" s="80"/>
      <c r="AC246" s="80"/>
      <c r="AD246" s="80"/>
      <c r="AE246" s="80"/>
      <c r="AF246" s="80"/>
      <c r="AG246" s="80"/>
      <c r="AH246" s="80"/>
      <c r="AI246" s="80"/>
      <c r="AJ246" s="80"/>
      <c r="AK246" s="80"/>
      <c r="AL246" s="80"/>
      <c r="AM246" s="80"/>
      <c r="AN246" s="80"/>
      <c r="AO246" s="80"/>
      <c r="AP246" s="80"/>
      <c r="AQ246" s="80"/>
      <c r="AR246" s="80"/>
      <c r="AS246" s="80"/>
      <c r="AT246" s="80"/>
      <c r="AU246" s="80"/>
      <c r="AV246" s="80"/>
      <c r="AW246" s="80"/>
      <c r="AX246" s="80"/>
      <c r="AY246" s="80"/>
      <c r="AZ246" s="80"/>
      <c r="BA246" s="80"/>
      <c r="BB246" s="80"/>
      <c r="BC246" s="80"/>
      <c r="BD246" s="80"/>
      <c r="BE246" s="80"/>
      <c r="BF246" s="80"/>
      <c r="BG246" s="80"/>
      <c r="BH246" s="80"/>
      <c r="BI246" s="80"/>
      <c r="BJ246" s="80"/>
      <c r="BK246" s="80"/>
      <c r="BL246" s="80"/>
      <c r="BM246" s="80"/>
      <c r="BN246" s="80"/>
      <c r="BO246" s="80"/>
      <c r="BP246" s="80"/>
      <c r="BQ246" s="80"/>
      <c r="BR246" s="80"/>
      <c r="BS246" s="80"/>
      <c r="BT246" s="80"/>
      <c r="BU246" s="80"/>
      <c r="BV246" s="80"/>
      <c r="BW246" s="80"/>
      <c r="BX246" s="80"/>
      <c r="BY246" s="80"/>
      <c r="BZ246" s="80"/>
      <c r="CA246" s="80"/>
      <c r="CB246" s="80"/>
      <c r="CC246" s="80"/>
      <c r="CD246" s="80"/>
      <c r="CE246" s="80"/>
      <c r="CF246" s="80"/>
      <c r="CG246" s="80"/>
      <c r="CH246" s="80"/>
      <c r="CI246" s="80"/>
      <c r="CJ246" s="80"/>
      <c r="CK246" s="80"/>
      <c r="CL246" s="80"/>
      <c r="CM246" s="80"/>
      <c r="CN246" s="80"/>
      <c r="CO246" s="80"/>
    </row>
    <row r="247" spans="1:93" x14ac:dyDescent="0.25">
      <c r="A247" s="80"/>
      <c r="B247" s="80"/>
      <c r="C247" s="80"/>
      <c r="D247" s="80"/>
      <c r="E247" s="80"/>
      <c r="F247" s="80"/>
      <c r="G247" s="80"/>
      <c r="H247" s="80"/>
      <c r="I247" s="80"/>
      <c r="J247" s="80"/>
      <c r="K247" s="80"/>
      <c r="L247" s="80"/>
      <c r="M247" s="80"/>
      <c r="N247" s="80"/>
      <c r="O247" s="80"/>
      <c r="P247" s="80"/>
      <c r="Q247" s="80"/>
      <c r="R247" s="80"/>
      <c r="S247" s="80"/>
      <c r="T247" s="80"/>
      <c r="U247" s="80"/>
      <c r="V247" s="80"/>
      <c r="W247" s="80"/>
      <c r="X247" s="80"/>
      <c r="Y247" s="80"/>
      <c r="Z247" s="80"/>
      <c r="AA247" s="80"/>
      <c r="AB247" s="80"/>
      <c r="AC247" s="80"/>
      <c r="AD247" s="80"/>
      <c r="AE247" s="80"/>
      <c r="AF247" s="80"/>
      <c r="AG247" s="80"/>
      <c r="AH247" s="80"/>
      <c r="AI247" s="80"/>
      <c r="AJ247" s="80"/>
      <c r="AK247" s="80"/>
      <c r="AL247" s="80"/>
      <c r="AM247" s="80"/>
      <c r="AN247" s="80"/>
      <c r="AO247" s="80"/>
      <c r="AP247" s="80"/>
      <c r="AQ247" s="80"/>
      <c r="AR247" s="80"/>
      <c r="AS247" s="80"/>
      <c r="AT247" s="80"/>
      <c r="AU247" s="80"/>
      <c r="AV247" s="80"/>
      <c r="AW247" s="80"/>
      <c r="AX247" s="80"/>
      <c r="AY247" s="80"/>
      <c r="AZ247" s="80"/>
      <c r="BA247" s="80"/>
      <c r="BB247" s="80"/>
      <c r="BC247" s="80"/>
      <c r="BD247" s="80"/>
      <c r="BE247" s="80"/>
      <c r="BF247" s="80"/>
      <c r="BG247" s="80"/>
      <c r="BH247" s="80"/>
      <c r="BI247" s="80"/>
      <c r="BJ247" s="80"/>
      <c r="BK247" s="80"/>
      <c r="BL247" s="80"/>
      <c r="BM247" s="80"/>
      <c r="BN247" s="80"/>
      <c r="BO247" s="80"/>
      <c r="BP247" s="80"/>
      <c r="BQ247" s="80"/>
      <c r="BR247" s="80"/>
      <c r="BS247" s="80"/>
      <c r="BT247" s="80"/>
      <c r="BU247" s="80"/>
      <c r="BV247" s="80"/>
      <c r="BW247" s="80"/>
      <c r="BX247" s="80"/>
      <c r="BY247" s="80"/>
      <c r="BZ247" s="80"/>
      <c r="CA247" s="80"/>
      <c r="CB247" s="80"/>
      <c r="CC247" s="80"/>
      <c r="CD247" s="80"/>
      <c r="CE247" s="80"/>
      <c r="CF247" s="80"/>
      <c r="CG247" s="80"/>
      <c r="CH247" s="80"/>
      <c r="CI247" s="80"/>
      <c r="CJ247" s="80"/>
      <c r="CK247" s="80"/>
      <c r="CL247" s="80"/>
      <c r="CM247" s="80"/>
      <c r="CN247" s="80"/>
      <c r="CO247" s="80"/>
    </row>
    <row r="248" spans="1:93" x14ac:dyDescent="0.25">
      <c r="A248" s="80"/>
      <c r="B248" s="80"/>
      <c r="C248" s="80"/>
      <c r="D248" s="80"/>
      <c r="E248" s="80"/>
      <c r="F248" s="80"/>
      <c r="G248" s="80"/>
      <c r="H248" s="80"/>
      <c r="I248" s="80"/>
      <c r="J248" s="80"/>
      <c r="K248" s="80"/>
      <c r="L248" s="80"/>
      <c r="M248" s="80"/>
      <c r="N248" s="80"/>
      <c r="O248" s="80"/>
      <c r="P248" s="80"/>
      <c r="Q248" s="80"/>
      <c r="R248" s="80"/>
      <c r="S248" s="80"/>
      <c r="T248" s="80"/>
      <c r="U248" s="80"/>
      <c r="V248" s="80"/>
      <c r="W248" s="80"/>
      <c r="X248" s="80"/>
      <c r="Y248" s="80"/>
      <c r="Z248" s="80"/>
      <c r="AA248" s="80"/>
      <c r="AB248" s="80"/>
      <c r="AC248" s="80"/>
      <c r="AD248" s="80"/>
      <c r="AE248" s="80"/>
      <c r="AF248" s="80"/>
      <c r="AG248" s="80"/>
      <c r="AH248" s="80"/>
      <c r="AI248" s="80"/>
      <c r="AJ248" s="80"/>
      <c r="AK248" s="80"/>
      <c r="AL248" s="80"/>
      <c r="AM248" s="80"/>
      <c r="AN248" s="80"/>
      <c r="AO248" s="80"/>
      <c r="AP248" s="80"/>
      <c r="AQ248" s="80"/>
      <c r="AR248" s="80"/>
      <c r="AS248" s="80"/>
      <c r="AT248" s="80"/>
      <c r="AU248" s="80"/>
      <c r="AV248" s="80"/>
      <c r="AW248" s="80"/>
      <c r="AX248" s="80"/>
      <c r="AY248" s="80"/>
      <c r="AZ248" s="80"/>
      <c r="BA248" s="80"/>
      <c r="BB248" s="80"/>
      <c r="BC248" s="80"/>
      <c r="BD248" s="80"/>
      <c r="BE248" s="80"/>
      <c r="BF248" s="80"/>
      <c r="BG248" s="80"/>
      <c r="BH248" s="80"/>
      <c r="BI248" s="80"/>
      <c r="BJ248" s="80"/>
      <c r="BK248" s="80"/>
      <c r="BL248" s="80"/>
      <c r="BM248" s="80"/>
      <c r="BN248" s="80"/>
      <c r="BO248" s="80"/>
      <c r="BP248" s="80"/>
      <c r="BQ248" s="80"/>
      <c r="BR248" s="80"/>
      <c r="BS248" s="80"/>
      <c r="BT248" s="80"/>
      <c r="BU248" s="80"/>
      <c r="BV248" s="80"/>
      <c r="BW248" s="80"/>
      <c r="BX248" s="80"/>
      <c r="BY248" s="80"/>
      <c r="BZ248" s="80"/>
      <c r="CA248" s="80"/>
      <c r="CB248" s="80"/>
      <c r="CC248" s="80"/>
      <c r="CD248" s="80"/>
      <c r="CE248" s="80"/>
      <c r="CF248" s="80"/>
      <c r="CG248" s="80"/>
      <c r="CH248" s="80"/>
      <c r="CI248" s="80"/>
      <c r="CJ248" s="80"/>
      <c r="CK248" s="80"/>
      <c r="CL248" s="80"/>
      <c r="CM248" s="80"/>
      <c r="CN248" s="80"/>
      <c r="CO248" s="80"/>
    </row>
    <row r="249" spans="1:93" x14ac:dyDescent="0.25">
      <c r="A249" s="80"/>
      <c r="B249" s="80"/>
      <c r="C249" s="80"/>
      <c r="D249" s="80"/>
      <c r="E249" s="80"/>
      <c r="F249" s="80"/>
      <c r="G249" s="80"/>
      <c r="H249" s="80"/>
      <c r="I249" s="80"/>
      <c r="J249" s="80"/>
      <c r="K249" s="80"/>
      <c r="L249" s="80"/>
      <c r="M249" s="80"/>
      <c r="N249" s="80"/>
      <c r="O249" s="80"/>
      <c r="P249" s="80"/>
      <c r="Q249" s="80"/>
      <c r="R249" s="80"/>
      <c r="S249" s="80"/>
      <c r="T249" s="80"/>
      <c r="U249" s="80"/>
      <c r="V249" s="80"/>
      <c r="W249" s="80"/>
      <c r="X249" s="80"/>
      <c r="Y249" s="80"/>
      <c r="Z249" s="80"/>
      <c r="AA249" s="80"/>
      <c r="AB249" s="80"/>
      <c r="AC249" s="80"/>
      <c r="AD249" s="80"/>
      <c r="AE249" s="80"/>
      <c r="AF249" s="80"/>
      <c r="AG249" s="80"/>
      <c r="AH249" s="80"/>
      <c r="AI249" s="80"/>
      <c r="AJ249" s="80"/>
      <c r="AK249" s="80"/>
      <c r="AL249" s="80"/>
      <c r="AM249" s="80"/>
      <c r="AN249" s="80"/>
      <c r="AO249" s="80"/>
      <c r="AP249" s="80"/>
      <c r="AQ249" s="80"/>
      <c r="AR249" s="80"/>
      <c r="AS249" s="80"/>
      <c r="AT249" s="80"/>
      <c r="AU249" s="80"/>
      <c r="AV249" s="80"/>
      <c r="AW249" s="80"/>
      <c r="AX249" s="80"/>
      <c r="AY249" s="80"/>
      <c r="AZ249" s="80"/>
      <c r="BA249" s="80"/>
      <c r="BB249" s="80"/>
      <c r="BC249" s="80"/>
      <c r="BD249" s="80"/>
      <c r="BE249" s="80"/>
      <c r="BF249" s="80"/>
      <c r="BG249" s="80"/>
      <c r="BH249" s="80"/>
      <c r="BI249" s="80"/>
      <c r="BJ249" s="80"/>
      <c r="BK249" s="80"/>
      <c r="BL249" s="80"/>
      <c r="BM249" s="80"/>
      <c r="BN249" s="80"/>
      <c r="BO249" s="80"/>
      <c r="BP249" s="80"/>
      <c r="BQ249" s="80"/>
      <c r="BR249" s="80"/>
      <c r="BS249" s="80"/>
      <c r="BT249" s="80"/>
      <c r="BU249" s="80"/>
      <c r="BV249" s="80"/>
      <c r="BW249" s="80"/>
      <c r="BX249" s="80"/>
      <c r="BY249" s="80"/>
      <c r="BZ249" s="80"/>
      <c r="CA249" s="80"/>
      <c r="CB249" s="80"/>
      <c r="CC249" s="80"/>
      <c r="CD249" s="80"/>
      <c r="CE249" s="80"/>
      <c r="CF249" s="80"/>
      <c r="CG249" s="80"/>
      <c r="CH249" s="80"/>
      <c r="CI249" s="80"/>
      <c r="CJ249" s="80"/>
      <c r="CK249" s="80"/>
      <c r="CL249" s="80"/>
      <c r="CM249" s="80"/>
      <c r="CN249" s="80"/>
      <c r="CO249" s="80"/>
    </row>
    <row r="250" spans="1:93" x14ac:dyDescent="0.25">
      <c r="A250" s="80"/>
      <c r="B250" s="80"/>
      <c r="C250" s="80"/>
      <c r="D250" s="80"/>
      <c r="E250" s="80"/>
      <c r="F250" s="80"/>
      <c r="G250" s="80"/>
      <c r="H250" s="80"/>
      <c r="I250" s="80"/>
      <c r="J250" s="80"/>
      <c r="K250" s="80"/>
      <c r="L250" s="80"/>
      <c r="M250" s="80"/>
      <c r="N250" s="80"/>
      <c r="O250" s="80"/>
      <c r="P250" s="80"/>
      <c r="Q250" s="80"/>
      <c r="R250" s="80"/>
      <c r="S250" s="80"/>
      <c r="T250" s="80"/>
      <c r="U250" s="80"/>
      <c r="V250" s="80"/>
      <c r="W250" s="80"/>
      <c r="X250" s="80"/>
      <c r="Y250" s="80"/>
      <c r="Z250" s="80"/>
      <c r="AA250" s="80"/>
      <c r="AB250" s="80"/>
      <c r="AC250" s="80"/>
      <c r="AD250" s="80"/>
      <c r="AE250" s="80"/>
      <c r="AF250" s="80"/>
      <c r="AG250" s="80"/>
      <c r="AH250" s="80"/>
      <c r="AI250" s="80"/>
      <c r="AJ250" s="80"/>
      <c r="AK250" s="80"/>
      <c r="AL250" s="80"/>
      <c r="AM250" s="80"/>
      <c r="AN250" s="80"/>
      <c r="AO250" s="80"/>
      <c r="AP250" s="80"/>
      <c r="AQ250" s="80"/>
      <c r="AR250" s="80"/>
      <c r="AS250" s="80"/>
      <c r="AT250" s="80"/>
      <c r="AU250" s="80"/>
      <c r="AV250" s="80"/>
      <c r="AW250" s="80"/>
      <c r="AX250" s="80"/>
      <c r="AY250" s="80"/>
      <c r="AZ250" s="80"/>
      <c r="BA250" s="80"/>
      <c r="BB250" s="80"/>
      <c r="BC250" s="80"/>
      <c r="BD250" s="80"/>
      <c r="BE250" s="80"/>
      <c r="BF250" s="80"/>
      <c r="BG250" s="80"/>
      <c r="BH250" s="80"/>
      <c r="BI250" s="80"/>
      <c r="BJ250" s="80"/>
      <c r="BK250" s="80"/>
      <c r="BL250" s="80"/>
      <c r="BM250" s="80"/>
      <c r="BN250" s="80"/>
      <c r="BO250" s="80"/>
      <c r="BP250" s="80"/>
      <c r="BQ250" s="80"/>
      <c r="BR250" s="80"/>
      <c r="BS250" s="80"/>
      <c r="BT250" s="80"/>
      <c r="BU250" s="80"/>
      <c r="BV250" s="80"/>
      <c r="BW250" s="80"/>
      <c r="BX250" s="80"/>
      <c r="BY250" s="80"/>
      <c r="BZ250" s="80"/>
      <c r="CA250" s="80"/>
      <c r="CB250" s="80"/>
      <c r="CC250" s="80"/>
      <c r="CD250" s="80"/>
      <c r="CE250" s="80"/>
      <c r="CF250" s="80"/>
      <c r="CG250" s="80"/>
      <c r="CH250" s="80"/>
      <c r="CI250" s="80"/>
      <c r="CJ250" s="80"/>
      <c r="CK250" s="80"/>
      <c r="CL250" s="80"/>
      <c r="CM250" s="80"/>
      <c r="CN250" s="80"/>
      <c r="CO250" s="80"/>
    </row>
    <row r="251" spans="1:93" x14ac:dyDescent="0.25">
      <c r="A251" s="80"/>
      <c r="B251" s="80"/>
      <c r="C251" s="80"/>
      <c r="D251" s="80"/>
      <c r="E251" s="80"/>
      <c r="F251" s="80"/>
      <c r="G251" s="80"/>
      <c r="H251" s="80"/>
      <c r="I251" s="80"/>
      <c r="J251" s="80"/>
      <c r="K251" s="80"/>
      <c r="L251" s="80"/>
      <c r="M251" s="80"/>
      <c r="N251" s="80"/>
      <c r="O251" s="80"/>
      <c r="P251" s="80"/>
      <c r="Q251" s="80"/>
      <c r="R251" s="80"/>
      <c r="S251" s="80"/>
      <c r="T251" s="80"/>
      <c r="U251" s="80"/>
      <c r="V251" s="80"/>
      <c r="W251" s="80"/>
      <c r="X251" s="80"/>
      <c r="Y251" s="80"/>
      <c r="Z251" s="80"/>
      <c r="AA251" s="80"/>
      <c r="AB251" s="80"/>
      <c r="AC251" s="80"/>
      <c r="AD251" s="80"/>
      <c r="AE251" s="80"/>
      <c r="AF251" s="80"/>
      <c r="AG251" s="80"/>
      <c r="AH251" s="80"/>
      <c r="AI251" s="80"/>
      <c r="AJ251" s="80"/>
      <c r="AK251" s="80"/>
      <c r="AL251" s="80"/>
      <c r="AM251" s="80"/>
      <c r="AN251" s="80"/>
      <c r="AO251" s="80"/>
      <c r="AP251" s="80"/>
      <c r="AQ251" s="80"/>
      <c r="AR251" s="80"/>
      <c r="AS251" s="80"/>
      <c r="AT251" s="80"/>
      <c r="AU251" s="80"/>
      <c r="AV251" s="80"/>
      <c r="AW251" s="80"/>
      <c r="AX251" s="80"/>
      <c r="AY251" s="80"/>
      <c r="AZ251" s="80"/>
      <c r="BA251" s="80"/>
      <c r="BB251" s="80"/>
      <c r="BC251" s="80"/>
      <c r="BD251" s="80"/>
      <c r="BE251" s="80"/>
      <c r="BF251" s="80"/>
      <c r="BG251" s="80"/>
      <c r="BH251" s="80"/>
      <c r="BI251" s="80"/>
      <c r="BJ251" s="80"/>
      <c r="BK251" s="80"/>
      <c r="BL251" s="80"/>
      <c r="BM251" s="80"/>
      <c r="BN251" s="80"/>
      <c r="BO251" s="80"/>
      <c r="BP251" s="80"/>
      <c r="BQ251" s="80"/>
      <c r="BR251" s="80"/>
      <c r="BS251" s="80"/>
      <c r="BT251" s="80"/>
      <c r="BU251" s="80"/>
      <c r="BV251" s="80"/>
      <c r="BW251" s="80"/>
      <c r="BX251" s="80"/>
      <c r="BY251" s="80"/>
      <c r="BZ251" s="80"/>
      <c r="CA251" s="80"/>
      <c r="CB251" s="80"/>
      <c r="CC251" s="80"/>
      <c r="CD251" s="80"/>
      <c r="CE251" s="80"/>
      <c r="CF251" s="80"/>
      <c r="CG251" s="80"/>
      <c r="CH251" s="80"/>
      <c r="CI251" s="80"/>
      <c r="CJ251" s="80"/>
      <c r="CK251" s="80"/>
      <c r="CL251" s="80"/>
      <c r="CM251" s="80"/>
      <c r="CN251" s="80"/>
      <c r="CO251" s="80"/>
    </row>
    <row r="252" spans="1:93" x14ac:dyDescent="0.25">
      <c r="A252" s="80"/>
      <c r="B252" s="80"/>
      <c r="C252" s="80"/>
      <c r="D252" s="80"/>
      <c r="E252" s="80"/>
      <c r="F252" s="80"/>
      <c r="G252" s="80"/>
      <c r="H252" s="80"/>
      <c r="I252" s="80"/>
      <c r="J252" s="80"/>
      <c r="K252" s="80"/>
      <c r="L252" s="80"/>
      <c r="M252" s="80"/>
      <c r="N252" s="80"/>
      <c r="O252" s="80"/>
      <c r="P252" s="80"/>
      <c r="Q252" s="80"/>
      <c r="R252" s="80"/>
      <c r="S252" s="80"/>
      <c r="T252" s="80"/>
      <c r="U252" s="80"/>
      <c r="V252" s="80"/>
      <c r="W252" s="80"/>
      <c r="X252" s="80"/>
      <c r="Y252" s="80"/>
      <c r="Z252" s="80"/>
      <c r="AA252" s="80"/>
      <c r="AB252" s="80"/>
      <c r="AC252" s="80"/>
      <c r="AD252" s="80"/>
      <c r="AE252" s="80"/>
      <c r="AF252" s="80"/>
      <c r="AG252" s="80"/>
      <c r="AH252" s="80"/>
      <c r="AI252" s="80"/>
      <c r="AJ252" s="80"/>
      <c r="AK252" s="80"/>
      <c r="AL252" s="80"/>
      <c r="AM252" s="80"/>
      <c r="AN252" s="80"/>
      <c r="AO252" s="80"/>
      <c r="AP252" s="80"/>
      <c r="AQ252" s="80"/>
      <c r="AR252" s="80"/>
      <c r="AS252" s="80"/>
      <c r="AT252" s="80"/>
      <c r="AU252" s="80"/>
      <c r="AV252" s="80"/>
      <c r="AW252" s="80"/>
      <c r="AX252" s="80"/>
      <c r="AY252" s="80"/>
      <c r="AZ252" s="80"/>
      <c r="BA252" s="80"/>
      <c r="BB252" s="80"/>
      <c r="BC252" s="80"/>
      <c r="BD252" s="80"/>
      <c r="BE252" s="80"/>
      <c r="BF252" s="80"/>
      <c r="BG252" s="80"/>
      <c r="BH252" s="80"/>
      <c r="BI252" s="80"/>
      <c r="BJ252" s="80"/>
      <c r="BK252" s="80"/>
      <c r="BL252" s="80"/>
      <c r="BM252" s="80"/>
      <c r="BN252" s="80"/>
      <c r="BO252" s="80"/>
      <c r="BP252" s="80"/>
      <c r="BQ252" s="80"/>
      <c r="BR252" s="80"/>
      <c r="BS252" s="80"/>
      <c r="BT252" s="80"/>
      <c r="BU252" s="80"/>
      <c r="BV252" s="80"/>
      <c r="BW252" s="80"/>
      <c r="BX252" s="80"/>
      <c r="BY252" s="80"/>
      <c r="BZ252" s="80"/>
      <c r="CA252" s="80"/>
      <c r="CB252" s="80"/>
      <c r="CC252" s="80"/>
      <c r="CD252" s="80"/>
      <c r="CE252" s="80"/>
      <c r="CF252" s="80"/>
      <c r="CG252" s="80"/>
      <c r="CH252" s="80"/>
      <c r="CI252" s="80"/>
      <c r="CJ252" s="80"/>
      <c r="CK252" s="80"/>
      <c r="CL252" s="80"/>
      <c r="CM252" s="80"/>
      <c r="CN252" s="80"/>
      <c r="CO252" s="80"/>
    </row>
    <row r="253" spans="1:93" x14ac:dyDescent="0.25">
      <c r="A253" s="80"/>
      <c r="B253" s="80"/>
      <c r="C253" s="80"/>
      <c r="D253" s="80"/>
      <c r="E253" s="80"/>
      <c r="F253" s="80"/>
      <c r="G253" s="80"/>
      <c r="H253" s="80"/>
      <c r="I253" s="80"/>
      <c r="J253" s="80"/>
      <c r="K253" s="80"/>
      <c r="L253" s="80"/>
      <c r="M253" s="80"/>
      <c r="N253" s="80"/>
      <c r="O253" s="80"/>
      <c r="P253" s="80"/>
      <c r="Q253" s="80"/>
      <c r="R253" s="80"/>
      <c r="S253" s="80"/>
      <c r="T253" s="80"/>
      <c r="U253" s="80"/>
      <c r="V253" s="80"/>
      <c r="W253" s="80"/>
      <c r="X253" s="80"/>
      <c r="Y253" s="80"/>
      <c r="Z253" s="80"/>
      <c r="AA253" s="80"/>
      <c r="AB253" s="80"/>
      <c r="AC253" s="80"/>
      <c r="AD253" s="80"/>
      <c r="AE253" s="80"/>
      <c r="AF253" s="80"/>
      <c r="AG253" s="80"/>
      <c r="AH253" s="80"/>
      <c r="AI253" s="80"/>
      <c r="AJ253" s="80"/>
      <c r="AK253" s="80"/>
      <c r="AL253" s="80"/>
      <c r="AM253" s="80"/>
      <c r="AN253" s="80"/>
      <c r="AO253" s="80"/>
      <c r="AP253" s="80"/>
      <c r="AQ253" s="80"/>
      <c r="AR253" s="80"/>
      <c r="AS253" s="80"/>
      <c r="AT253" s="80"/>
      <c r="AU253" s="80"/>
      <c r="AV253" s="80"/>
      <c r="AW253" s="80"/>
      <c r="AX253" s="80"/>
      <c r="AY253" s="80"/>
      <c r="AZ253" s="80"/>
      <c r="BA253" s="80"/>
      <c r="BB253" s="80"/>
      <c r="BC253" s="80"/>
      <c r="BD253" s="80"/>
      <c r="BE253" s="80"/>
      <c r="BF253" s="80"/>
      <c r="BG253" s="80"/>
      <c r="BH253" s="80"/>
      <c r="BI253" s="80"/>
      <c r="BJ253" s="80"/>
      <c r="BK253" s="80"/>
      <c r="BL253" s="80"/>
      <c r="BM253" s="80"/>
      <c r="BN253" s="80"/>
      <c r="BO253" s="80"/>
      <c r="BP253" s="80"/>
      <c r="BQ253" s="80"/>
      <c r="BR253" s="80"/>
      <c r="BS253" s="80"/>
      <c r="BT253" s="80"/>
      <c r="BU253" s="80"/>
      <c r="BV253" s="80"/>
      <c r="BW253" s="80"/>
      <c r="BX253" s="80"/>
      <c r="BY253" s="80"/>
      <c r="BZ253" s="80"/>
      <c r="CA253" s="80"/>
      <c r="CB253" s="80"/>
      <c r="CC253" s="80"/>
      <c r="CD253" s="80"/>
      <c r="CE253" s="80"/>
      <c r="CF253" s="80"/>
      <c r="CG253" s="80"/>
      <c r="CH253" s="80"/>
      <c r="CI253" s="80"/>
      <c r="CJ253" s="80"/>
      <c r="CK253" s="80"/>
      <c r="CL253" s="80"/>
      <c r="CM253" s="80"/>
      <c r="CN253" s="80"/>
      <c r="CO253" s="80"/>
    </row>
    <row r="254" spans="1:93" x14ac:dyDescent="0.25">
      <c r="A254" s="80"/>
      <c r="B254" s="80"/>
      <c r="C254" s="80"/>
      <c r="D254" s="80"/>
      <c r="E254" s="80"/>
      <c r="F254" s="80"/>
      <c r="G254" s="80"/>
      <c r="H254" s="80"/>
      <c r="I254" s="80"/>
      <c r="J254" s="80"/>
      <c r="K254" s="80"/>
      <c r="L254" s="80"/>
      <c r="M254" s="80"/>
      <c r="N254" s="80"/>
      <c r="O254" s="80"/>
      <c r="P254" s="80"/>
      <c r="Q254" s="80"/>
      <c r="R254" s="80"/>
      <c r="S254" s="80"/>
      <c r="T254" s="80"/>
      <c r="U254" s="80"/>
      <c r="V254" s="80"/>
      <c r="W254" s="80"/>
      <c r="X254" s="80"/>
      <c r="Y254" s="80"/>
      <c r="Z254" s="80"/>
      <c r="AA254" s="80"/>
      <c r="AB254" s="80"/>
      <c r="AC254" s="80"/>
      <c r="AD254" s="80"/>
      <c r="AE254" s="80"/>
      <c r="AF254" s="80"/>
      <c r="AG254" s="80"/>
      <c r="AH254" s="80"/>
      <c r="AI254" s="80"/>
      <c r="AJ254" s="80"/>
      <c r="AK254" s="80"/>
      <c r="AL254" s="80"/>
      <c r="AM254" s="80"/>
      <c r="AN254" s="80"/>
      <c r="AO254" s="80"/>
      <c r="AP254" s="80"/>
      <c r="AQ254" s="80"/>
      <c r="AR254" s="80"/>
      <c r="AS254" s="80"/>
      <c r="AT254" s="80"/>
      <c r="AU254" s="80"/>
      <c r="AV254" s="80"/>
      <c r="AW254" s="80"/>
      <c r="AX254" s="80"/>
      <c r="AY254" s="80"/>
      <c r="AZ254" s="80"/>
      <c r="BA254" s="80"/>
      <c r="BB254" s="80"/>
      <c r="BC254" s="80"/>
      <c r="BD254" s="80"/>
      <c r="BE254" s="80"/>
      <c r="BF254" s="80"/>
      <c r="BG254" s="80"/>
      <c r="BH254" s="80"/>
      <c r="BI254" s="80"/>
      <c r="BJ254" s="80"/>
      <c r="BK254" s="80"/>
      <c r="BL254" s="80"/>
      <c r="BM254" s="80"/>
      <c r="BN254" s="80"/>
      <c r="BO254" s="80"/>
      <c r="BP254" s="80"/>
      <c r="BQ254" s="80"/>
      <c r="BR254" s="80"/>
      <c r="BS254" s="80"/>
      <c r="BT254" s="80"/>
      <c r="BU254" s="80"/>
      <c r="BV254" s="80"/>
      <c r="BW254" s="80"/>
      <c r="BX254" s="80"/>
      <c r="BY254" s="80"/>
      <c r="BZ254" s="80"/>
      <c r="CA254" s="80"/>
      <c r="CB254" s="80"/>
      <c r="CC254" s="80"/>
      <c r="CD254" s="80"/>
      <c r="CE254" s="80"/>
      <c r="CF254" s="80"/>
      <c r="CG254" s="80"/>
      <c r="CH254" s="80"/>
      <c r="CI254" s="80"/>
      <c r="CJ254" s="80"/>
      <c r="CK254" s="80"/>
      <c r="CL254" s="80"/>
      <c r="CM254" s="80"/>
      <c r="CN254" s="80"/>
      <c r="CO254" s="80"/>
    </row>
    <row r="255" spans="1:93" x14ac:dyDescent="0.25">
      <c r="A255" s="80"/>
      <c r="B255" s="80"/>
      <c r="C255" s="80"/>
      <c r="D255" s="80"/>
      <c r="E255" s="80"/>
      <c r="F255" s="80"/>
      <c r="G255" s="80"/>
      <c r="H255" s="80"/>
      <c r="I255" s="80"/>
      <c r="J255" s="80"/>
      <c r="K255" s="80"/>
      <c r="L255" s="80"/>
      <c r="M255" s="80"/>
      <c r="N255" s="80"/>
      <c r="O255" s="80"/>
      <c r="P255" s="80"/>
      <c r="Q255" s="80"/>
      <c r="R255" s="80"/>
      <c r="S255" s="80"/>
      <c r="T255" s="80"/>
      <c r="U255" s="80"/>
      <c r="V255" s="80"/>
      <c r="W255" s="80"/>
      <c r="X255" s="80"/>
      <c r="Y255" s="80"/>
      <c r="Z255" s="80"/>
      <c r="AA255" s="80"/>
      <c r="AB255" s="80"/>
      <c r="AC255" s="80"/>
      <c r="AD255" s="80"/>
      <c r="AE255" s="80"/>
      <c r="AF255" s="80"/>
      <c r="AG255" s="80"/>
      <c r="AH255" s="80"/>
      <c r="AI255" s="80"/>
      <c r="AJ255" s="80"/>
      <c r="AK255" s="80"/>
      <c r="AL255" s="80"/>
      <c r="AM255" s="80"/>
      <c r="AN255" s="80"/>
      <c r="AO255" s="80"/>
      <c r="AP255" s="80"/>
      <c r="AQ255" s="80"/>
      <c r="AR255" s="80"/>
      <c r="AS255" s="80"/>
      <c r="AT255" s="80"/>
      <c r="AU255" s="80"/>
      <c r="AV255" s="80"/>
      <c r="AW255" s="80"/>
      <c r="AX255" s="80"/>
      <c r="AY255" s="80"/>
      <c r="AZ255" s="80"/>
      <c r="BA255" s="80"/>
      <c r="BB255" s="80"/>
      <c r="BC255" s="80"/>
      <c r="BD255" s="80"/>
      <c r="BE255" s="80"/>
      <c r="BF255" s="80"/>
      <c r="BG255" s="80"/>
      <c r="BH255" s="80"/>
      <c r="BI255" s="80"/>
      <c r="BJ255" s="80"/>
      <c r="BK255" s="80"/>
      <c r="BL255" s="80"/>
      <c r="BM255" s="80"/>
      <c r="BN255" s="80"/>
      <c r="BO255" s="80"/>
      <c r="BP255" s="80"/>
      <c r="BQ255" s="80"/>
      <c r="BR255" s="80"/>
      <c r="BS255" s="80"/>
      <c r="BT255" s="80"/>
      <c r="BU255" s="80"/>
      <c r="BV255" s="80"/>
      <c r="BW255" s="80"/>
      <c r="BX255" s="80"/>
      <c r="BY255" s="80"/>
      <c r="BZ255" s="80"/>
      <c r="CA255" s="80"/>
      <c r="CB255" s="80"/>
      <c r="CC255" s="80"/>
      <c r="CD255" s="80"/>
      <c r="CE255" s="80"/>
      <c r="CF255" s="80"/>
      <c r="CG255" s="80"/>
      <c r="CH255" s="80"/>
      <c r="CI255" s="80"/>
      <c r="CJ255" s="80"/>
      <c r="CK255" s="80"/>
      <c r="CL255" s="80"/>
      <c r="CM255" s="80"/>
      <c r="CN255" s="80"/>
      <c r="CO255" s="80"/>
    </row>
    <row r="256" spans="1:93" x14ac:dyDescent="0.25">
      <c r="A256" s="80"/>
      <c r="B256" s="80"/>
      <c r="C256" s="80"/>
      <c r="D256" s="80"/>
      <c r="E256" s="80"/>
      <c r="F256" s="80"/>
      <c r="G256" s="80"/>
      <c r="H256" s="80"/>
      <c r="I256" s="80"/>
      <c r="J256" s="80"/>
      <c r="K256" s="80"/>
      <c r="L256" s="80"/>
      <c r="M256" s="80"/>
      <c r="N256" s="80"/>
      <c r="O256" s="80"/>
      <c r="P256" s="80"/>
      <c r="Q256" s="80"/>
      <c r="R256" s="80"/>
      <c r="S256" s="80"/>
      <c r="T256" s="80"/>
      <c r="U256" s="80"/>
      <c r="V256" s="80"/>
      <c r="W256" s="80"/>
      <c r="X256" s="80"/>
      <c r="Y256" s="80"/>
      <c r="Z256" s="80"/>
      <c r="AA256" s="80"/>
      <c r="AB256" s="80"/>
      <c r="AC256" s="80"/>
      <c r="AD256" s="80"/>
      <c r="AE256" s="80"/>
      <c r="AF256" s="80"/>
      <c r="AG256" s="80"/>
      <c r="AH256" s="80"/>
      <c r="AI256" s="80"/>
      <c r="AJ256" s="80"/>
      <c r="AK256" s="80"/>
      <c r="AL256" s="80"/>
      <c r="AM256" s="80"/>
      <c r="AN256" s="80"/>
      <c r="AO256" s="80"/>
      <c r="AP256" s="80"/>
      <c r="AQ256" s="80"/>
      <c r="AR256" s="80"/>
      <c r="AS256" s="80"/>
      <c r="AT256" s="80"/>
      <c r="AU256" s="80"/>
      <c r="AV256" s="80"/>
      <c r="AW256" s="80"/>
      <c r="AX256" s="80"/>
      <c r="AY256" s="80"/>
      <c r="AZ256" s="80"/>
      <c r="BA256" s="80"/>
      <c r="BB256" s="80"/>
      <c r="BC256" s="80"/>
      <c r="BD256" s="80"/>
      <c r="BE256" s="80"/>
      <c r="BF256" s="80"/>
      <c r="BG256" s="80"/>
      <c r="BH256" s="80"/>
      <c r="BI256" s="80"/>
      <c r="BJ256" s="80"/>
      <c r="BK256" s="80"/>
      <c r="BL256" s="80"/>
      <c r="BM256" s="80"/>
      <c r="BN256" s="80"/>
      <c r="BO256" s="80"/>
      <c r="BP256" s="80"/>
      <c r="BQ256" s="80"/>
      <c r="BR256" s="80"/>
      <c r="BS256" s="80"/>
      <c r="BT256" s="80"/>
      <c r="BU256" s="80"/>
      <c r="BV256" s="80"/>
      <c r="BW256" s="80"/>
      <c r="BX256" s="80"/>
      <c r="BY256" s="80"/>
      <c r="BZ256" s="80"/>
      <c r="CA256" s="80"/>
      <c r="CB256" s="80"/>
      <c r="CC256" s="80"/>
      <c r="CD256" s="80"/>
      <c r="CE256" s="80"/>
      <c r="CF256" s="80"/>
      <c r="CG256" s="80"/>
      <c r="CH256" s="80"/>
      <c r="CI256" s="80"/>
      <c r="CJ256" s="80"/>
      <c r="CK256" s="80"/>
      <c r="CL256" s="80"/>
      <c r="CM256" s="80"/>
      <c r="CN256" s="80"/>
      <c r="CO256" s="80"/>
    </row>
    <row r="257" spans="1:93" x14ac:dyDescent="0.25">
      <c r="A257" s="80"/>
      <c r="B257" s="80"/>
      <c r="C257" s="80"/>
      <c r="D257" s="80"/>
      <c r="E257" s="80"/>
      <c r="F257" s="80"/>
      <c r="G257" s="80"/>
      <c r="H257" s="80"/>
      <c r="I257" s="80"/>
      <c r="J257" s="80"/>
      <c r="K257" s="80"/>
      <c r="L257" s="80"/>
      <c r="M257" s="80"/>
      <c r="N257" s="80"/>
      <c r="O257" s="80"/>
      <c r="P257" s="80"/>
      <c r="Q257" s="80"/>
      <c r="R257" s="80"/>
      <c r="S257" s="80"/>
      <c r="T257" s="80"/>
      <c r="U257" s="80"/>
      <c r="V257" s="80"/>
      <c r="W257" s="80"/>
      <c r="X257" s="80"/>
      <c r="Y257" s="80"/>
      <c r="Z257" s="80"/>
      <c r="AA257" s="80"/>
      <c r="AB257" s="80"/>
      <c r="AC257" s="80"/>
      <c r="AD257" s="80"/>
      <c r="AE257" s="80"/>
      <c r="AF257" s="80"/>
      <c r="AG257" s="80"/>
      <c r="AH257" s="80"/>
      <c r="AI257" s="80"/>
      <c r="AJ257" s="80"/>
      <c r="AK257" s="80"/>
      <c r="AL257" s="80"/>
      <c r="AM257" s="80"/>
      <c r="AN257" s="80"/>
      <c r="AO257" s="80"/>
      <c r="AP257" s="80"/>
      <c r="AQ257" s="80"/>
      <c r="AR257" s="80"/>
      <c r="AS257" s="80"/>
      <c r="AT257" s="80"/>
      <c r="AU257" s="80"/>
      <c r="AV257" s="80"/>
      <c r="AW257" s="80"/>
      <c r="AX257" s="80"/>
      <c r="AY257" s="80"/>
      <c r="AZ257" s="80"/>
      <c r="BA257" s="80"/>
      <c r="BB257" s="80"/>
      <c r="BC257" s="80"/>
      <c r="BD257" s="80"/>
      <c r="BE257" s="80"/>
      <c r="BF257" s="80"/>
      <c r="BG257" s="80"/>
      <c r="BH257" s="80"/>
      <c r="BI257" s="80"/>
      <c r="BJ257" s="80"/>
      <c r="BK257" s="80"/>
      <c r="BL257" s="80"/>
      <c r="BM257" s="80"/>
      <c r="BN257" s="80"/>
      <c r="BO257" s="80"/>
      <c r="BP257" s="80"/>
      <c r="BQ257" s="80"/>
      <c r="BR257" s="80"/>
      <c r="BS257" s="80"/>
      <c r="BT257" s="80"/>
      <c r="BU257" s="80"/>
      <c r="BV257" s="80"/>
      <c r="BW257" s="80"/>
      <c r="BX257" s="80"/>
      <c r="BY257" s="80"/>
      <c r="BZ257" s="80"/>
      <c r="CA257" s="80"/>
      <c r="CB257" s="80"/>
      <c r="CC257" s="80"/>
      <c r="CD257" s="80"/>
      <c r="CE257" s="80"/>
      <c r="CF257" s="80"/>
      <c r="CG257" s="80"/>
      <c r="CH257" s="80"/>
      <c r="CI257" s="80"/>
      <c r="CJ257" s="80"/>
      <c r="CK257" s="80"/>
      <c r="CL257" s="80"/>
      <c r="CM257" s="80"/>
      <c r="CN257" s="80"/>
      <c r="CO257" s="80"/>
    </row>
    <row r="258" spans="1:93" x14ac:dyDescent="0.25">
      <c r="A258" s="80"/>
      <c r="B258" s="80"/>
      <c r="C258" s="80"/>
      <c r="D258" s="80"/>
      <c r="E258" s="80"/>
      <c r="F258" s="80"/>
      <c r="G258" s="80"/>
      <c r="H258" s="80"/>
      <c r="I258" s="80"/>
      <c r="J258" s="80"/>
      <c r="K258" s="80"/>
      <c r="L258" s="80"/>
      <c r="M258" s="80"/>
      <c r="N258" s="80"/>
      <c r="O258" s="80"/>
      <c r="P258" s="80"/>
      <c r="Q258" s="80"/>
      <c r="R258" s="80"/>
      <c r="S258" s="80"/>
      <c r="T258" s="80"/>
      <c r="U258" s="80"/>
      <c r="V258" s="80"/>
      <c r="W258" s="80"/>
      <c r="X258" s="80"/>
      <c r="Y258" s="80"/>
      <c r="Z258" s="80"/>
      <c r="AA258" s="80"/>
      <c r="AB258" s="80"/>
      <c r="AC258" s="80"/>
      <c r="AD258" s="80"/>
      <c r="AE258" s="80"/>
      <c r="AF258" s="80"/>
      <c r="AG258" s="80"/>
      <c r="AH258" s="80"/>
      <c r="AI258" s="80"/>
      <c r="AJ258" s="80"/>
      <c r="AK258" s="80"/>
      <c r="AL258" s="80"/>
      <c r="AM258" s="80"/>
      <c r="AN258" s="80"/>
      <c r="AO258" s="80"/>
      <c r="AP258" s="80"/>
      <c r="AQ258" s="80"/>
      <c r="AR258" s="80"/>
      <c r="AS258" s="80"/>
      <c r="AT258" s="80"/>
      <c r="AU258" s="80"/>
      <c r="AV258" s="80"/>
      <c r="AW258" s="80"/>
      <c r="AX258" s="80"/>
      <c r="AY258" s="80"/>
      <c r="AZ258" s="80"/>
      <c r="BA258" s="80"/>
      <c r="BB258" s="80"/>
      <c r="BC258" s="80"/>
      <c r="BD258" s="80"/>
      <c r="BE258" s="80"/>
      <c r="BF258" s="80"/>
      <c r="BG258" s="80"/>
      <c r="BH258" s="80"/>
      <c r="BI258" s="80"/>
      <c r="BJ258" s="80"/>
      <c r="BK258" s="80"/>
      <c r="BL258" s="80"/>
      <c r="BM258" s="80"/>
      <c r="BN258" s="80"/>
      <c r="BO258" s="80"/>
      <c r="BP258" s="80"/>
      <c r="BQ258" s="80"/>
      <c r="BR258" s="80"/>
      <c r="BS258" s="80"/>
      <c r="BT258" s="80"/>
      <c r="BU258" s="80"/>
      <c r="BV258" s="80"/>
      <c r="BW258" s="80"/>
      <c r="BX258" s="80"/>
      <c r="BY258" s="80"/>
      <c r="BZ258" s="80"/>
      <c r="CA258" s="80"/>
      <c r="CB258" s="80"/>
      <c r="CC258" s="80"/>
      <c r="CD258" s="80"/>
      <c r="CE258" s="80"/>
      <c r="CF258" s="80"/>
      <c r="CG258" s="80"/>
      <c r="CH258" s="80"/>
      <c r="CI258" s="80"/>
      <c r="CJ258" s="80"/>
      <c r="CK258" s="80"/>
      <c r="CL258" s="80"/>
      <c r="CM258" s="80"/>
      <c r="CN258" s="80"/>
      <c r="CO258" s="80"/>
    </row>
    <row r="259" spans="1:93" x14ac:dyDescent="0.25">
      <c r="A259" s="80"/>
      <c r="B259" s="80"/>
      <c r="C259" s="80"/>
      <c r="D259" s="80"/>
      <c r="E259" s="80"/>
      <c r="F259" s="80"/>
      <c r="G259" s="80"/>
      <c r="H259" s="80"/>
      <c r="I259" s="80"/>
      <c r="J259" s="80"/>
      <c r="K259" s="80"/>
      <c r="L259" s="80"/>
      <c r="M259" s="80"/>
      <c r="N259" s="80"/>
      <c r="O259" s="80"/>
      <c r="P259" s="80"/>
      <c r="Q259" s="80"/>
      <c r="R259" s="80"/>
      <c r="S259" s="80"/>
      <c r="T259" s="80"/>
      <c r="U259" s="80"/>
      <c r="V259" s="80"/>
      <c r="W259" s="80"/>
      <c r="X259" s="80"/>
      <c r="Y259" s="80"/>
      <c r="Z259" s="80"/>
      <c r="AA259" s="80"/>
      <c r="AB259" s="80"/>
      <c r="AC259" s="80"/>
      <c r="AD259" s="80"/>
      <c r="AE259" s="80"/>
      <c r="AF259" s="80"/>
      <c r="AG259" s="80"/>
      <c r="AH259" s="80"/>
      <c r="AI259" s="80"/>
      <c r="AJ259" s="80"/>
      <c r="AK259" s="80"/>
      <c r="AL259" s="80"/>
      <c r="AM259" s="80"/>
      <c r="AN259" s="80"/>
      <c r="AO259" s="80"/>
      <c r="AP259" s="80"/>
      <c r="AQ259" s="80"/>
      <c r="AR259" s="80"/>
      <c r="AS259" s="80"/>
      <c r="AT259" s="80"/>
      <c r="AU259" s="80"/>
      <c r="AV259" s="80"/>
      <c r="AW259" s="80"/>
      <c r="AX259" s="80"/>
      <c r="AY259" s="80"/>
      <c r="AZ259" s="80"/>
      <c r="BA259" s="80"/>
      <c r="BB259" s="80"/>
      <c r="BC259" s="80"/>
      <c r="BD259" s="80"/>
      <c r="BE259" s="80"/>
      <c r="BF259" s="80"/>
      <c r="BG259" s="80"/>
      <c r="BH259" s="80"/>
      <c r="BI259" s="80"/>
      <c r="BJ259" s="80"/>
      <c r="BK259" s="80"/>
      <c r="BL259" s="80"/>
      <c r="BM259" s="80"/>
      <c r="BN259" s="80"/>
      <c r="BO259" s="80"/>
      <c r="BP259" s="80"/>
      <c r="BQ259" s="80"/>
      <c r="BR259" s="80"/>
      <c r="BS259" s="80"/>
      <c r="BT259" s="80"/>
      <c r="BU259" s="80"/>
      <c r="BV259" s="80"/>
      <c r="BW259" s="80"/>
      <c r="BX259" s="80"/>
      <c r="BY259" s="80"/>
      <c r="BZ259" s="80"/>
      <c r="CA259" s="80"/>
      <c r="CB259" s="80"/>
      <c r="CC259" s="80"/>
      <c r="CD259" s="80"/>
      <c r="CE259" s="80"/>
      <c r="CF259" s="80"/>
      <c r="CG259" s="80"/>
      <c r="CH259" s="80"/>
      <c r="CI259" s="80"/>
      <c r="CJ259" s="80"/>
      <c r="CK259" s="80"/>
      <c r="CL259" s="80"/>
      <c r="CM259" s="80"/>
      <c r="CN259" s="80"/>
      <c r="CO259" s="80"/>
    </row>
    <row r="260" spans="1:93" x14ac:dyDescent="0.25">
      <c r="A260" s="80"/>
      <c r="B260" s="80"/>
      <c r="C260" s="80"/>
      <c r="D260" s="80"/>
      <c r="E260" s="80"/>
      <c r="F260" s="80"/>
      <c r="G260" s="80"/>
      <c r="H260" s="80"/>
      <c r="I260" s="80"/>
      <c r="J260" s="80"/>
      <c r="K260" s="80"/>
      <c r="L260" s="80"/>
      <c r="M260" s="80"/>
      <c r="N260" s="80"/>
      <c r="O260" s="80"/>
      <c r="P260" s="80"/>
      <c r="Q260" s="80"/>
      <c r="R260" s="80"/>
      <c r="S260" s="80"/>
      <c r="T260" s="80"/>
      <c r="U260" s="80"/>
      <c r="V260" s="80"/>
      <c r="W260" s="80"/>
      <c r="X260" s="80"/>
      <c r="Y260" s="80"/>
      <c r="Z260" s="80"/>
      <c r="AA260" s="80"/>
      <c r="AB260" s="80"/>
      <c r="AC260" s="80"/>
      <c r="AD260" s="80"/>
      <c r="AE260" s="80"/>
      <c r="AF260" s="80"/>
      <c r="AG260" s="80"/>
      <c r="AH260" s="80"/>
      <c r="AI260" s="80"/>
      <c r="AJ260" s="80"/>
      <c r="AK260" s="80"/>
      <c r="AL260" s="80"/>
      <c r="AM260" s="80"/>
      <c r="AN260" s="80"/>
      <c r="AO260" s="80"/>
      <c r="AP260" s="80"/>
      <c r="AQ260" s="80"/>
      <c r="AR260" s="80"/>
      <c r="AS260" s="80"/>
      <c r="AT260" s="80"/>
      <c r="AU260" s="80"/>
      <c r="AV260" s="80"/>
      <c r="AW260" s="80"/>
      <c r="AX260" s="80"/>
      <c r="AY260" s="80"/>
      <c r="AZ260" s="80"/>
      <c r="BA260" s="80"/>
      <c r="BB260" s="80"/>
      <c r="BC260" s="80"/>
      <c r="BD260" s="80"/>
      <c r="BE260" s="80"/>
      <c r="BF260" s="80"/>
      <c r="BG260" s="80"/>
      <c r="BH260" s="80"/>
      <c r="BI260" s="80"/>
      <c r="BJ260" s="80"/>
      <c r="BK260" s="80"/>
      <c r="BL260" s="80"/>
      <c r="BM260" s="80"/>
      <c r="BN260" s="80"/>
      <c r="BO260" s="80"/>
      <c r="BP260" s="80"/>
      <c r="BQ260" s="80"/>
      <c r="BR260" s="80"/>
      <c r="BS260" s="80"/>
      <c r="BT260" s="80"/>
      <c r="BU260" s="80"/>
      <c r="BV260" s="80"/>
      <c r="BW260" s="80"/>
      <c r="BX260" s="80"/>
      <c r="BY260" s="80"/>
      <c r="BZ260" s="80"/>
      <c r="CA260" s="80"/>
      <c r="CB260" s="80"/>
      <c r="CC260" s="80"/>
      <c r="CD260" s="80"/>
      <c r="CE260" s="80"/>
      <c r="CF260" s="80"/>
      <c r="CG260" s="80"/>
      <c r="CH260" s="80"/>
      <c r="CI260" s="80"/>
      <c r="CJ260" s="80"/>
      <c r="CK260" s="80"/>
      <c r="CL260" s="80"/>
      <c r="CM260" s="80"/>
      <c r="CN260" s="80"/>
      <c r="CO260" s="80"/>
    </row>
    <row r="261" spans="1:93" x14ac:dyDescent="0.25">
      <c r="A261" s="80"/>
      <c r="B261" s="80"/>
      <c r="C261" s="80"/>
      <c r="D261" s="80"/>
      <c r="E261" s="80"/>
      <c r="F261" s="80"/>
      <c r="G261" s="80"/>
      <c r="H261" s="80"/>
      <c r="I261" s="80"/>
      <c r="J261" s="80"/>
      <c r="K261" s="80"/>
      <c r="L261" s="80"/>
      <c r="M261" s="80"/>
      <c r="N261" s="80"/>
      <c r="O261" s="80"/>
      <c r="P261" s="80"/>
      <c r="Q261" s="80"/>
      <c r="R261" s="80"/>
      <c r="S261" s="80"/>
      <c r="T261" s="80"/>
      <c r="U261" s="80"/>
      <c r="V261" s="80"/>
      <c r="W261" s="80"/>
      <c r="X261" s="80"/>
      <c r="Y261" s="80"/>
      <c r="Z261" s="80"/>
      <c r="AA261" s="80"/>
      <c r="AB261" s="80"/>
      <c r="AC261" s="80"/>
      <c r="AD261" s="80"/>
      <c r="AE261" s="80"/>
      <c r="AF261" s="80"/>
      <c r="AG261" s="80"/>
      <c r="AH261" s="80"/>
      <c r="AI261" s="80"/>
      <c r="AJ261" s="80"/>
      <c r="AK261" s="80"/>
      <c r="AL261" s="80"/>
      <c r="AM261" s="80"/>
      <c r="AN261" s="80"/>
      <c r="AO261" s="80"/>
      <c r="AP261" s="80"/>
      <c r="AQ261" s="80"/>
      <c r="AR261" s="80"/>
      <c r="AS261" s="80"/>
      <c r="AT261" s="80"/>
      <c r="AU261" s="80"/>
      <c r="AV261" s="80"/>
      <c r="AW261" s="80"/>
      <c r="AX261" s="80"/>
      <c r="AY261" s="80"/>
      <c r="AZ261" s="80"/>
      <c r="BA261" s="80"/>
      <c r="BB261" s="80"/>
      <c r="BC261" s="80"/>
      <c r="BD261" s="80"/>
      <c r="BE261" s="80"/>
      <c r="BF261" s="80"/>
      <c r="BG261" s="80"/>
      <c r="BH261" s="80"/>
      <c r="BI261" s="80"/>
      <c r="BJ261" s="80"/>
      <c r="BK261" s="80"/>
      <c r="BL261" s="80"/>
      <c r="BM261" s="80"/>
      <c r="BN261" s="80"/>
      <c r="BO261" s="80"/>
      <c r="BP261" s="80"/>
      <c r="BQ261" s="80"/>
      <c r="BR261" s="80"/>
      <c r="BS261" s="80"/>
      <c r="BT261" s="80"/>
      <c r="BU261" s="80"/>
      <c r="BV261" s="80"/>
      <c r="BW261" s="80"/>
      <c r="BX261" s="80"/>
      <c r="BY261" s="80"/>
      <c r="BZ261" s="80"/>
      <c r="CA261" s="80"/>
      <c r="CB261" s="80"/>
      <c r="CC261" s="80"/>
      <c r="CD261" s="80"/>
      <c r="CE261" s="80"/>
      <c r="CF261" s="80"/>
      <c r="CG261" s="80"/>
      <c r="CH261" s="80"/>
      <c r="CI261" s="80"/>
      <c r="CJ261" s="80"/>
      <c r="CK261" s="80"/>
      <c r="CL261" s="80"/>
      <c r="CM261" s="80"/>
      <c r="CN261" s="80"/>
      <c r="CO261" s="80"/>
    </row>
    <row r="262" spans="1:93" x14ac:dyDescent="0.25">
      <c r="A262" s="80"/>
      <c r="B262" s="80"/>
      <c r="C262" s="80"/>
      <c r="D262" s="80"/>
      <c r="E262" s="80"/>
      <c r="F262" s="80"/>
      <c r="G262" s="80"/>
      <c r="H262" s="80"/>
      <c r="I262" s="80"/>
      <c r="J262" s="80"/>
      <c r="K262" s="80"/>
      <c r="L262" s="80"/>
      <c r="M262" s="80"/>
      <c r="N262" s="80"/>
      <c r="O262" s="80"/>
      <c r="P262" s="80"/>
      <c r="Q262" s="80"/>
      <c r="R262" s="80"/>
      <c r="S262" s="80"/>
      <c r="T262" s="80"/>
      <c r="U262" s="80"/>
      <c r="V262" s="80"/>
      <c r="W262" s="80"/>
      <c r="X262" s="80"/>
      <c r="Y262" s="80"/>
      <c r="Z262" s="80"/>
      <c r="AA262" s="80"/>
      <c r="AB262" s="80"/>
      <c r="AC262" s="80"/>
      <c r="AD262" s="80"/>
      <c r="AE262" s="80"/>
      <c r="AF262" s="80"/>
      <c r="AG262" s="80"/>
      <c r="AH262" s="80"/>
      <c r="AI262" s="80"/>
      <c r="AJ262" s="80"/>
      <c r="AK262" s="80"/>
      <c r="AL262" s="80"/>
      <c r="AM262" s="80"/>
      <c r="AN262" s="80"/>
      <c r="AO262" s="80"/>
      <c r="AP262" s="80"/>
      <c r="AQ262" s="80"/>
      <c r="AR262" s="80"/>
      <c r="AS262" s="80"/>
      <c r="AT262" s="80"/>
      <c r="AU262" s="80"/>
      <c r="AV262" s="80"/>
      <c r="AW262" s="80"/>
      <c r="AX262" s="80"/>
      <c r="AY262" s="80"/>
      <c r="AZ262" s="80"/>
      <c r="BA262" s="80"/>
      <c r="BB262" s="80"/>
      <c r="BC262" s="80"/>
      <c r="BD262" s="80"/>
      <c r="BE262" s="80"/>
      <c r="BF262" s="80"/>
      <c r="BG262" s="80"/>
      <c r="BH262" s="80"/>
      <c r="BI262" s="80"/>
      <c r="BJ262" s="80"/>
      <c r="BK262" s="80"/>
      <c r="BL262" s="80"/>
      <c r="BM262" s="80"/>
      <c r="BN262" s="80"/>
      <c r="BO262" s="80"/>
      <c r="BP262" s="80"/>
      <c r="BQ262" s="80"/>
      <c r="BR262" s="80"/>
      <c r="BS262" s="80"/>
      <c r="BT262" s="80"/>
      <c r="BU262" s="80"/>
      <c r="BV262" s="80"/>
      <c r="BW262" s="80"/>
      <c r="BX262" s="80"/>
      <c r="BY262" s="80"/>
      <c r="BZ262" s="80"/>
      <c r="CA262" s="80"/>
      <c r="CB262" s="80"/>
      <c r="CC262" s="80"/>
      <c r="CD262" s="80"/>
      <c r="CE262" s="80"/>
      <c r="CF262" s="80"/>
      <c r="CG262" s="80"/>
      <c r="CH262" s="80"/>
      <c r="CI262" s="80"/>
      <c r="CJ262" s="80"/>
      <c r="CK262" s="80"/>
      <c r="CL262" s="80"/>
      <c r="CM262" s="80"/>
      <c r="CN262" s="80"/>
      <c r="CO262" s="80"/>
    </row>
    <row r="263" spans="1:93" x14ac:dyDescent="0.25">
      <c r="A263" s="80"/>
      <c r="B263" s="80"/>
      <c r="C263" s="80"/>
      <c r="D263" s="80"/>
      <c r="E263" s="80"/>
      <c r="F263" s="80"/>
      <c r="G263" s="80"/>
      <c r="H263" s="80"/>
      <c r="I263" s="80"/>
      <c r="J263" s="80"/>
      <c r="K263" s="80"/>
      <c r="L263" s="80"/>
      <c r="M263" s="80"/>
      <c r="N263" s="80"/>
      <c r="O263" s="80"/>
      <c r="P263" s="80"/>
      <c r="Q263" s="80"/>
      <c r="R263" s="80"/>
      <c r="S263" s="80"/>
      <c r="T263" s="80"/>
      <c r="U263" s="80"/>
      <c r="V263" s="80"/>
      <c r="W263" s="80"/>
      <c r="X263" s="80"/>
      <c r="Y263" s="80"/>
      <c r="Z263" s="80"/>
      <c r="AA263" s="80"/>
      <c r="AB263" s="80"/>
      <c r="AC263" s="80"/>
      <c r="AD263" s="80"/>
      <c r="AE263" s="80"/>
      <c r="AF263" s="80"/>
      <c r="AG263" s="80"/>
      <c r="AH263" s="80"/>
      <c r="AI263" s="80"/>
      <c r="AJ263" s="80"/>
      <c r="AK263" s="80"/>
      <c r="AL263" s="80"/>
      <c r="AM263" s="80"/>
      <c r="AN263" s="80"/>
      <c r="AO263" s="80"/>
      <c r="AP263" s="80"/>
      <c r="AQ263" s="80"/>
      <c r="AR263" s="80"/>
      <c r="AS263" s="80"/>
      <c r="AT263" s="80"/>
      <c r="AU263" s="80"/>
      <c r="AV263" s="80"/>
      <c r="AW263" s="80"/>
      <c r="AX263" s="80"/>
      <c r="AY263" s="80"/>
      <c r="AZ263" s="80"/>
      <c r="BA263" s="80"/>
      <c r="BB263" s="80"/>
      <c r="BC263" s="80"/>
      <c r="BD263" s="80"/>
      <c r="BE263" s="80"/>
      <c r="BF263" s="80"/>
      <c r="BG263" s="80"/>
      <c r="BH263" s="80"/>
      <c r="BI263" s="80"/>
      <c r="BJ263" s="80"/>
      <c r="BK263" s="80"/>
      <c r="BL263" s="80"/>
      <c r="BM263" s="80"/>
      <c r="BN263" s="80"/>
      <c r="BO263" s="80"/>
      <c r="BP263" s="80"/>
      <c r="BQ263" s="80"/>
      <c r="BR263" s="80"/>
      <c r="BS263" s="80"/>
      <c r="BT263" s="80"/>
      <c r="BU263" s="80"/>
      <c r="BV263" s="80"/>
      <c r="BW263" s="80"/>
      <c r="BX263" s="80"/>
      <c r="BY263" s="80"/>
      <c r="BZ263" s="80"/>
      <c r="CA263" s="80"/>
      <c r="CB263" s="80"/>
      <c r="CC263" s="80"/>
      <c r="CD263" s="80"/>
      <c r="CE263" s="80"/>
      <c r="CF263" s="80"/>
      <c r="CG263" s="80"/>
      <c r="CH263" s="80"/>
      <c r="CI263" s="80"/>
      <c r="CJ263" s="80"/>
      <c r="CK263" s="80"/>
      <c r="CL263" s="80"/>
      <c r="CM263" s="80"/>
      <c r="CN263" s="80"/>
      <c r="CO263" s="80"/>
    </row>
    <row r="264" spans="1:93" x14ac:dyDescent="0.25">
      <c r="A264" s="80"/>
      <c r="B264" s="80"/>
      <c r="C264" s="80"/>
      <c r="D264" s="80"/>
      <c r="E264" s="80"/>
      <c r="F264" s="80"/>
      <c r="G264" s="80"/>
      <c r="H264" s="80"/>
      <c r="I264" s="80"/>
      <c r="J264" s="80"/>
      <c r="K264" s="80"/>
      <c r="L264" s="80"/>
      <c r="M264" s="80"/>
      <c r="N264" s="80"/>
      <c r="O264" s="80"/>
      <c r="P264" s="80"/>
      <c r="Q264" s="80"/>
      <c r="R264" s="80"/>
      <c r="S264" s="80"/>
      <c r="T264" s="80"/>
      <c r="U264" s="80"/>
      <c r="V264" s="80"/>
      <c r="W264" s="80"/>
      <c r="X264" s="80"/>
      <c r="Y264" s="80"/>
      <c r="Z264" s="80"/>
      <c r="AA264" s="80"/>
      <c r="AB264" s="80"/>
      <c r="AC264" s="80"/>
      <c r="AD264" s="80"/>
      <c r="AE264" s="80"/>
      <c r="AF264" s="80"/>
      <c r="AG264" s="80"/>
      <c r="AH264" s="80"/>
      <c r="AI264" s="80"/>
      <c r="AJ264" s="80"/>
      <c r="AK264" s="80"/>
      <c r="AL264" s="80"/>
      <c r="AM264" s="80"/>
      <c r="AN264" s="80"/>
      <c r="AO264" s="80"/>
      <c r="AP264" s="80"/>
      <c r="AQ264" s="80"/>
      <c r="AR264" s="80"/>
      <c r="AS264" s="80"/>
      <c r="AT264" s="80"/>
      <c r="AU264" s="80"/>
      <c r="AV264" s="80"/>
      <c r="AW264" s="80"/>
      <c r="AX264" s="80"/>
      <c r="AY264" s="80"/>
      <c r="AZ264" s="80"/>
      <c r="BA264" s="80"/>
      <c r="BB264" s="80"/>
      <c r="BC264" s="80"/>
      <c r="BD264" s="80"/>
      <c r="BE264" s="80"/>
      <c r="BF264" s="80"/>
      <c r="BG264" s="80"/>
      <c r="BH264" s="80"/>
      <c r="BI264" s="80"/>
      <c r="BJ264" s="80"/>
      <c r="BK264" s="80"/>
      <c r="BL264" s="80"/>
      <c r="BM264" s="80"/>
      <c r="BN264" s="80"/>
      <c r="BO264" s="80"/>
      <c r="BP264" s="80"/>
      <c r="BQ264" s="80"/>
      <c r="BR264" s="80"/>
      <c r="BS264" s="80"/>
      <c r="BT264" s="80"/>
      <c r="BU264" s="80"/>
      <c r="BV264" s="80"/>
      <c r="BW264" s="80"/>
      <c r="BX264" s="80"/>
      <c r="BY264" s="80"/>
      <c r="BZ264" s="80"/>
      <c r="CA264" s="80"/>
      <c r="CB264" s="80"/>
      <c r="CC264" s="80"/>
      <c r="CD264" s="80"/>
      <c r="CE264" s="80"/>
      <c r="CF264" s="80"/>
      <c r="CG264" s="80"/>
      <c r="CH264" s="80"/>
      <c r="CI264" s="80"/>
      <c r="CJ264" s="80"/>
      <c r="CK264" s="80"/>
      <c r="CL264" s="80"/>
      <c r="CM264" s="80"/>
      <c r="CN264" s="80"/>
      <c r="CO264" s="80"/>
    </row>
    <row r="265" spans="1:93" x14ac:dyDescent="0.25">
      <c r="A265" s="80"/>
      <c r="B265" s="80"/>
      <c r="C265" s="80"/>
      <c r="D265" s="80"/>
      <c r="E265" s="80"/>
      <c r="F265" s="80"/>
      <c r="G265" s="80"/>
      <c r="H265" s="80"/>
      <c r="I265" s="80"/>
      <c r="J265" s="80"/>
      <c r="K265" s="80"/>
      <c r="L265" s="80"/>
      <c r="M265" s="80"/>
      <c r="N265" s="80"/>
      <c r="O265" s="80"/>
      <c r="P265" s="80"/>
      <c r="Q265" s="80"/>
      <c r="R265" s="80"/>
      <c r="S265" s="80"/>
      <c r="T265" s="80"/>
      <c r="U265" s="80"/>
      <c r="V265" s="80"/>
      <c r="W265" s="80"/>
      <c r="X265" s="80"/>
      <c r="Y265" s="80"/>
      <c r="Z265" s="80"/>
      <c r="AA265" s="80"/>
      <c r="AB265" s="80"/>
      <c r="AC265" s="80"/>
      <c r="AD265" s="80"/>
      <c r="AE265" s="80"/>
      <c r="AF265" s="80"/>
      <c r="AG265" s="80"/>
      <c r="AH265" s="80"/>
      <c r="AI265" s="80"/>
      <c r="AJ265" s="80"/>
      <c r="AK265" s="80"/>
      <c r="AL265" s="80"/>
      <c r="AM265" s="80"/>
      <c r="AN265" s="80"/>
      <c r="AO265" s="80"/>
      <c r="AP265" s="80"/>
      <c r="AQ265" s="80"/>
      <c r="AR265" s="80"/>
      <c r="AS265" s="80"/>
      <c r="AT265" s="80"/>
      <c r="AU265" s="80"/>
      <c r="AV265" s="80"/>
      <c r="AW265" s="80"/>
      <c r="AX265" s="80"/>
      <c r="AY265" s="80"/>
      <c r="AZ265" s="80"/>
      <c r="BA265" s="80"/>
      <c r="BB265" s="80"/>
      <c r="BC265" s="80"/>
      <c r="BD265" s="80"/>
      <c r="BE265" s="80"/>
      <c r="BF265" s="80"/>
      <c r="BG265" s="80"/>
      <c r="BH265" s="80"/>
      <c r="BI265" s="80"/>
      <c r="BJ265" s="80"/>
      <c r="BK265" s="80"/>
      <c r="BL265" s="80"/>
      <c r="BM265" s="80"/>
      <c r="BN265" s="80"/>
      <c r="BO265" s="80"/>
      <c r="BP265" s="80"/>
      <c r="BQ265" s="80"/>
      <c r="BR265" s="80"/>
      <c r="BS265" s="80"/>
      <c r="BT265" s="80"/>
      <c r="BU265" s="80"/>
      <c r="BV265" s="80"/>
      <c r="BW265" s="80"/>
      <c r="BX265" s="80"/>
      <c r="BY265" s="80"/>
      <c r="BZ265" s="80"/>
      <c r="CA265" s="80"/>
      <c r="CB265" s="80"/>
      <c r="CC265" s="80"/>
      <c r="CD265" s="80"/>
      <c r="CE265" s="80"/>
      <c r="CF265" s="80"/>
      <c r="CG265" s="80"/>
      <c r="CH265" s="80"/>
      <c r="CI265" s="80"/>
      <c r="CJ265" s="80"/>
      <c r="CK265" s="80"/>
      <c r="CL265" s="80"/>
      <c r="CM265" s="80"/>
      <c r="CN265" s="80"/>
      <c r="CO265" s="80"/>
    </row>
    <row r="266" spans="1:93" x14ac:dyDescent="0.25">
      <c r="A266" s="80"/>
      <c r="B266" s="80"/>
      <c r="C266" s="80"/>
      <c r="D266" s="80"/>
      <c r="E266" s="80"/>
      <c r="F266" s="80"/>
      <c r="G266" s="80"/>
      <c r="H266" s="80"/>
      <c r="I266" s="80"/>
      <c r="J266" s="80"/>
      <c r="K266" s="80"/>
      <c r="L266" s="80"/>
      <c r="M266" s="80"/>
      <c r="N266" s="80"/>
      <c r="O266" s="80"/>
      <c r="P266" s="80"/>
      <c r="Q266" s="80"/>
      <c r="R266" s="80"/>
      <c r="S266" s="80"/>
      <c r="T266" s="80"/>
      <c r="U266" s="80"/>
      <c r="V266" s="80"/>
      <c r="W266" s="80"/>
      <c r="X266" s="80"/>
      <c r="Y266" s="80"/>
      <c r="Z266" s="80"/>
      <c r="AA266" s="80"/>
      <c r="AB266" s="80"/>
      <c r="AC266" s="80"/>
      <c r="AD266" s="80"/>
      <c r="AE266" s="80"/>
      <c r="AF266" s="80"/>
      <c r="AG266" s="80"/>
      <c r="AH266" s="80"/>
      <c r="AI266" s="80"/>
      <c r="AJ266" s="80"/>
      <c r="AK266" s="80"/>
      <c r="AL266" s="80"/>
      <c r="AM266" s="80"/>
      <c r="AN266" s="80"/>
      <c r="AO266" s="80"/>
      <c r="AP266" s="80"/>
      <c r="AQ266" s="80"/>
      <c r="AR266" s="80"/>
      <c r="AS266" s="80"/>
      <c r="AT266" s="80"/>
      <c r="AU266" s="80"/>
      <c r="AV266" s="80"/>
      <c r="AW266" s="80"/>
      <c r="AX266" s="80"/>
      <c r="AY266" s="80"/>
      <c r="AZ266" s="80"/>
      <c r="BA266" s="80"/>
      <c r="BB266" s="80"/>
      <c r="BC266" s="80"/>
      <c r="BD266" s="80"/>
      <c r="BE266" s="80"/>
      <c r="BF266" s="80"/>
      <c r="BG266" s="80"/>
      <c r="BH266" s="80"/>
      <c r="BI266" s="80"/>
      <c r="BJ266" s="80"/>
      <c r="BK266" s="80"/>
      <c r="BL266" s="80"/>
      <c r="BM266" s="80"/>
      <c r="BN266" s="80"/>
      <c r="BO266" s="80"/>
      <c r="BP266" s="80"/>
      <c r="BQ266" s="80"/>
      <c r="BR266" s="80"/>
      <c r="BS266" s="80"/>
      <c r="BT266" s="80"/>
      <c r="BU266" s="80"/>
      <c r="BV266" s="80"/>
      <c r="BW266" s="80"/>
      <c r="BX266" s="80"/>
      <c r="BY266" s="80"/>
      <c r="BZ266" s="80"/>
      <c r="CA266" s="80"/>
      <c r="CB266" s="80"/>
      <c r="CC266" s="80"/>
      <c r="CD266" s="80"/>
      <c r="CE266" s="80"/>
      <c r="CF266" s="80"/>
      <c r="CG266" s="80"/>
      <c r="CH266" s="80"/>
      <c r="CI266" s="80"/>
      <c r="CJ266" s="80"/>
      <c r="CK266" s="80"/>
      <c r="CL266" s="80"/>
      <c r="CM266" s="80"/>
      <c r="CN266" s="80"/>
      <c r="CO266" s="80"/>
    </row>
    <row r="267" spans="1:93" x14ac:dyDescent="0.25">
      <c r="A267" s="80"/>
      <c r="B267" s="80"/>
      <c r="C267" s="80"/>
      <c r="D267" s="80"/>
      <c r="E267" s="80"/>
      <c r="F267" s="80"/>
      <c r="G267" s="80"/>
      <c r="H267" s="80"/>
      <c r="I267" s="80"/>
      <c r="J267" s="80"/>
      <c r="K267" s="80"/>
      <c r="L267" s="80"/>
      <c r="M267" s="80"/>
      <c r="N267" s="80"/>
      <c r="O267" s="80"/>
      <c r="P267" s="80"/>
      <c r="Q267" s="80"/>
      <c r="R267" s="80"/>
      <c r="S267" s="80"/>
      <c r="T267" s="80"/>
      <c r="U267" s="80"/>
      <c r="V267" s="80"/>
      <c r="W267" s="80"/>
      <c r="X267" s="80"/>
      <c r="Y267" s="80"/>
      <c r="Z267" s="80"/>
      <c r="AA267" s="80"/>
      <c r="AB267" s="80"/>
      <c r="AC267" s="80"/>
      <c r="AD267" s="80"/>
      <c r="AE267" s="80"/>
      <c r="AF267" s="80"/>
      <c r="AG267" s="80"/>
      <c r="AH267" s="80"/>
      <c r="AI267" s="80"/>
      <c r="AJ267" s="80"/>
      <c r="AK267" s="80"/>
      <c r="AL267" s="80"/>
      <c r="AM267" s="80"/>
      <c r="AN267" s="80"/>
      <c r="AO267" s="80"/>
      <c r="AP267" s="80"/>
      <c r="AQ267" s="80"/>
      <c r="AR267" s="80"/>
      <c r="AS267" s="80"/>
      <c r="AT267" s="80"/>
      <c r="AU267" s="80"/>
      <c r="AV267" s="80"/>
      <c r="AW267" s="80"/>
      <c r="AX267" s="80"/>
      <c r="AY267" s="80"/>
      <c r="AZ267" s="80"/>
      <c r="BA267" s="80"/>
      <c r="BB267" s="80"/>
      <c r="BC267" s="80"/>
      <c r="BD267" s="80"/>
      <c r="BE267" s="80"/>
      <c r="BF267" s="80"/>
      <c r="BG267" s="80"/>
      <c r="BH267" s="80"/>
      <c r="BI267" s="80"/>
      <c r="BJ267" s="80"/>
      <c r="BK267" s="80"/>
      <c r="BL267" s="80"/>
      <c r="BM267" s="80"/>
      <c r="BN267" s="80"/>
      <c r="BO267" s="80"/>
      <c r="BP267" s="80"/>
      <c r="BQ267" s="80"/>
      <c r="BR267" s="80"/>
      <c r="BS267" s="80"/>
      <c r="BT267" s="80"/>
      <c r="BU267" s="80"/>
      <c r="BV267" s="80"/>
      <c r="BW267" s="80"/>
      <c r="BX267" s="80"/>
      <c r="BY267" s="80"/>
      <c r="BZ267" s="80"/>
      <c r="CA267" s="80"/>
      <c r="CB267" s="80"/>
      <c r="CC267" s="80"/>
      <c r="CD267" s="80"/>
      <c r="CE267" s="80"/>
      <c r="CF267" s="80"/>
      <c r="CG267" s="80"/>
      <c r="CH267" s="80"/>
      <c r="CI267" s="80"/>
      <c r="CJ267" s="80"/>
      <c r="CK267" s="80"/>
      <c r="CL267" s="80"/>
      <c r="CM267" s="80"/>
      <c r="CN267" s="80"/>
      <c r="CO267" s="80"/>
    </row>
  </sheetData>
  <mergeCells count="9">
    <mergeCell ref="A1:G1"/>
    <mergeCell ref="A2:G2"/>
    <mergeCell ref="A31:G31"/>
    <mergeCell ref="A40:G40"/>
    <mergeCell ref="A4:I4"/>
    <mergeCell ref="A14:B14"/>
    <mergeCell ref="A15:B15"/>
    <mergeCell ref="A16:B16"/>
    <mergeCell ref="A20:G20"/>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6"/>
  <sheetViews>
    <sheetView topLeftCell="A7" zoomScaleNormal="100" workbookViewId="0">
      <selection activeCell="C24" sqref="C24"/>
    </sheetView>
  </sheetViews>
  <sheetFormatPr defaultColWidth="9.140625" defaultRowHeight="15" x14ac:dyDescent="0.25"/>
  <cols>
    <col min="1" max="1" width="17.42578125" style="80" customWidth="1"/>
    <col min="2" max="2" width="6.42578125" style="80" customWidth="1"/>
    <col min="3" max="3" width="17.42578125" style="80" customWidth="1"/>
    <col min="4" max="4" width="14.42578125" style="80" customWidth="1"/>
    <col min="5" max="5" width="9.140625" style="80" customWidth="1"/>
    <col min="6" max="6" width="3" style="80" customWidth="1"/>
    <col min="7" max="7" width="9.140625" style="80" customWidth="1"/>
    <col min="8" max="8" width="3" style="80" customWidth="1"/>
    <col min="9" max="9" width="9.140625" style="80" customWidth="1"/>
    <col min="10" max="10" width="3" style="80" customWidth="1"/>
    <col min="11" max="11" width="9.140625" style="80" customWidth="1"/>
    <col min="12" max="12" width="3" style="80" customWidth="1"/>
    <col min="13" max="13" width="9.140625" style="80" customWidth="1"/>
    <col min="14" max="14" width="3" style="80" customWidth="1"/>
    <col min="15" max="15" width="9.140625" style="80" customWidth="1"/>
    <col min="16" max="16" width="3" style="80" customWidth="1"/>
    <col min="17" max="17" width="9.140625" style="80" customWidth="1"/>
    <col min="18" max="18" width="3" style="80" customWidth="1"/>
    <col min="19" max="19" width="9.140625" style="80" customWidth="1"/>
    <col min="20" max="20" width="3" style="80" customWidth="1"/>
    <col min="21" max="21" width="9.140625" style="80" customWidth="1"/>
    <col min="22" max="22" width="3" style="80" customWidth="1"/>
    <col min="23" max="23" width="9.140625" style="80" customWidth="1"/>
    <col min="24" max="24" width="3" style="80" customWidth="1"/>
    <col min="25" max="25" width="9.140625" style="80" customWidth="1"/>
    <col min="26" max="26" width="2.85546875" style="80" customWidth="1"/>
    <col min="27" max="16384" width="9.140625" style="80"/>
  </cols>
  <sheetData>
    <row r="1" spans="1:27" s="5" customFormat="1" ht="51" customHeight="1" x14ac:dyDescent="0.25">
      <c r="A1" s="299" t="s">
        <v>65</v>
      </c>
      <c r="B1" s="299"/>
      <c r="C1" s="299"/>
      <c r="D1" s="299"/>
      <c r="E1" s="299"/>
      <c r="F1" s="299"/>
      <c r="G1" s="299"/>
      <c r="H1" s="299"/>
      <c r="I1" s="299"/>
      <c r="J1" s="299"/>
      <c r="K1" s="299"/>
      <c r="L1" s="299"/>
      <c r="M1" s="299"/>
      <c r="N1" s="299"/>
      <c r="O1" s="299"/>
      <c r="P1" s="299"/>
      <c r="Q1" s="299"/>
      <c r="R1" s="299"/>
      <c r="S1" s="299"/>
      <c r="T1" s="299"/>
      <c r="U1" s="48"/>
      <c r="V1" s="48"/>
      <c r="W1" s="48"/>
      <c r="X1" s="48"/>
      <c r="Y1" s="48"/>
    </row>
    <row r="2" spans="1:27" s="29" customFormat="1" ht="19.5" customHeight="1" x14ac:dyDescent="0.2">
      <c r="A2" s="298" t="s">
        <v>141</v>
      </c>
      <c r="B2" s="272"/>
      <c r="C2" s="272"/>
      <c r="D2" s="272"/>
      <c r="E2" s="272"/>
      <c r="F2" s="272"/>
      <c r="G2" s="272"/>
      <c r="H2" s="272"/>
      <c r="I2" s="272"/>
      <c r="J2" s="272"/>
      <c r="K2" s="272"/>
      <c r="L2" s="272"/>
      <c r="M2" s="272"/>
      <c r="N2" s="272"/>
      <c r="O2" s="272"/>
      <c r="P2" s="272"/>
      <c r="Q2" s="272"/>
      <c r="R2" s="272"/>
      <c r="S2" s="272"/>
      <c r="T2" s="273"/>
      <c r="U2" s="50"/>
      <c r="V2" s="50"/>
      <c r="W2" s="50"/>
      <c r="X2" s="50"/>
      <c r="Y2" s="50"/>
      <c r="Z2" s="28"/>
      <c r="AA2" s="28"/>
    </row>
    <row r="3" spans="1:27" x14ac:dyDescent="0.25">
      <c r="J3" s="125"/>
      <c r="K3" s="125"/>
      <c r="L3" s="125"/>
      <c r="M3" s="125"/>
      <c r="N3" s="125"/>
      <c r="O3" s="125"/>
      <c r="P3" s="125"/>
      <c r="Q3" s="125"/>
      <c r="R3" s="125"/>
    </row>
    <row r="4" spans="1:27" ht="15" customHeight="1" x14ac:dyDescent="0.25">
      <c r="A4" s="326" t="s">
        <v>250</v>
      </c>
      <c r="B4" s="326"/>
      <c r="C4" s="326"/>
      <c r="D4" s="326"/>
      <c r="E4" s="326"/>
      <c r="F4" s="326"/>
      <c r="G4" s="326"/>
      <c r="H4" s="326"/>
      <c r="I4" s="326"/>
      <c r="J4" s="326"/>
      <c r="K4" s="326"/>
      <c r="L4" s="326"/>
      <c r="M4" s="326"/>
      <c r="N4" s="326"/>
      <c r="O4" s="326"/>
      <c r="P4" s="326"/>
      <c r="Q4" s="326"/>
      <c r="R4" s="326"/>
      <c r="S4" s="326"/>
      <c r="T4" s="326"/>
      <c r="U4" s="326"/>
      <c r="V4" s="326"/>
      <c r="W4" s="326"/>
    </row>
    <row r="5" spans="1:27" x14ac:dyDescent="0.25">
      <c r="J5" s="125"/>
      <c r="K5" s="125"/>
      <c r="L5" s="125"/>
      <c r="M5" s="125"/>
      <c r="N5" s="125"/>
      <c r="O5" s="125"/>
      <c r="P5" s="125"/>
      <c r="Q5" s="125"/>
      <c r="R5" s="125"/>
    </row>
    <row r="6" spans="1:27" ht="45" x14ac:dyDescent="0.25">
      <c r="C6" s="82" t="s">
        <v>231</v>
      </c>
      <c r="D6" s="71"/>
      <c r="E6" s="140"/>
      <c r="J6" s="125"/>
      <c r="K6" s="126"/>
      <c r="L6" s="125"/>
      <c r="M6" s="125"/>
      <c r="N6" s="125"/>
      <c r="O6" s="125"/>
      <c r="P6" s="125"/>
      <c r="Q6" s="125"/>
      <c r="R6" s="125"/>
    </row>
    <row r="7" spans="1:27" x14ac:dyDescent="0.25">
      <c r="A7" s="80" t="s">
        <v>142</v>
      </c>
      <c r="C7" s="222">
        <v>0.06</v>
      </c>
      <c r="E7" s="140"/>
      <c r="J7" s="125"/>
      <c r="K7" s="125"/>
      <c r="L7" s="125"/>
      <c r="M7" s="125"/>
      <c r="N7" s="125"/>
      <c r="O7" s="125"/>
      <c r="P7" s="125"/>
      <c r="Q7" s="125"/>
      <c r="R7" s="125"/>
    </row>
    <row r="8" spans="1:27" x14ac:dyDescent="0.25">
      <c r="A8" s="80" t="s">
        <v>14</v>
      </c>
      <c r="C8" s="222">
        <v>0.06</v>
      </c>
      <c r="E8" s="140"/>
      <c r="J8" s="125"/>
      <c r="K8" s="125"/>
      <c r="L8" s="125"/>
      <c r="M8" s="125"/>
      <c r="N8" s="125"/>
      <c r="O8" s="125"/>
      <c r="P8" s="125"/>
      <c r="Q8" s="125"/>
      <c r="R8" s="125"/>
    </row>
    <row r="9" spans="1:27" x14ac:dyDescent="0.25">
      <c r="J9" s="125"/>
      <c r="K9" s="125"/>
      <c r="L9" s="125"/>
      <c r="M9" s="125"/>
      <c r="N9" s="125"/>
      <c r="O9" s="125"/>
      <c r="P9" s="125"/>
      <c r="Q9" s="125"/>
      <c r="R9" s="125"/>
    </row>
    <row r="10" spans="1:27" x14ac:dyDescent="0.25">
      <c r="J10" s="125"/>
      <c r="K10" s="125"/>
      <c r="L10" s="125"/>
      <c r="M10" s="125"/>
      <c r="N10" s="125"/>
      <c r="O10" s="125"/>
      <c r="P10" s="125"/>
      <c r="Q10" s="125"/>
      <c r="R10" s="125"/>
    </row>
    <row r="11" spans="1:27" ht="16.5" customHeight="1" x14ac:dyDescent="0.25">
      <c r="A11" s="325" t="s">
        <v>267</v>
      </c>
      <c r="B11" s="325"/>
      <c r="C11" s="325"/>
      <c r="D11" s="325"/>
      <c r="E11" s="325"/>
      <c r="F11" s="325"/>
      <c r="G11" s="325"/>
      <c r="H11" s="325"/>
      <c r="I11" s="325"/>
      <c r="J11" s="325"/>
      <c r="K11" s="325"/>
      <c r="L11" s="325"/>
      <c r="M11" s="325"/>
      <c r="N11" s="325"/>
      <c r="O11" s="325"/>
    </row>
    <row r="12" spans="1:27" ht="16.5" customHeight="1" x14ac:dyDescent="0.25">
      <c r="A12" s="141"/>
      <c r="B12" s="141"/>
      <c r="C12" s="141"/>
      <c r="D12" s="141"/>
      <c r="E12" s="141"/>
      <c r="F12" s="141"/>
      <c r="G12" s="141"/>
      <c r="H12" s="141"/>
      <c r="I12" s="141"/>
    </row>
    <row r="13" spans="1:27" ht="16.5" customHeight="1" x14ac:dyDescent="0.25">
      <c r="A13" s="82" t="s">
        <v>15</v>
      </c>
      <c r="C13" s="82" t="s">
        <v>143</v>
      </c>
      <c r="E13" s="140"/>
      <c r="F13" s="140"/>
      <c r="G13" s="144"/>
      <c r="H13" s="140"/>
    </row>
    <row r="14" spans="1:27" x14ac:dyDescent="0.25">
      <c r="A14" s="200">
        <v>2016</v>
      </c>
      <c r="B14" s="199"/>
      <c r="C14" s="205" t="s">
        <v>299</v>
      </c>
      <c r="E14" s="140"/>
      <c r="F14" s="140"/>
      <c r="G14" s="140"/>
      <c r="H14" s="140"/>
    </row>
    <row r="15" spans="1:27" x14ac:dyDescent="0.25">
      <c r="A15" s="200">
        <v>2017</v>
      </c>
      <c r="B15" s="199"/>
      <c r="C15" s="205" t="s">
        <v>299</v>
      </c>
      <c r="E15" s="140"/>
      <c r="F15" s="140"/>
      <c r="G15" s="140"/>
      <c r="H15" s="140"/>
    </row>
    <row r="16" spans="1:27" x14ac:dyDescent="0.25">
      <c r="A16" s="200">
        <v>2018</v>
      </c>
      <c r="B16" s="199"/>
      <c r="C16" s="205" t="s">
        <v>299</v>
      </c>
      <c r="E16" s="140"/>
      <c r="F16" s="140"/>
      <c r="G16" s="140"/>
      <c r="H16" s="140"/>
    </row>
    <row r="17" spans="1:26" x14ac:dyDescent="0.25">
      <c r="A17" s="200">
        <v>2019</v>
      </c>
      <c r="B17" s="199"/>
      <c r="C17" s="205" t="s">
        <v>299</v>
      </c>
      <c r="E17" s="140"/>
      <c r="F17" s="140"/>
      <c r="G17" s="140"/>
      <c r="H17" s="140"/>
    </row>
    <row r="18" spans="1:26" x14ac:dyDescent="0.25">
      <c r="A18" s="200">
        <v>2020</v>
      </c>
      <c r="B18" s="199"/>
      <c r="C18" s="205" t="s">
        <v>299</v>
      </c>
      <c r="E18" s="140"/>
      <c r="F18" s="140"/>
      <c r="G18" s="140"/>
      <c r="H18" s="140"/>
    </row>
    <row r="19" spans="1:26" ht="15.6" customHeight="1" x14ac:dyDescent="0.25">
      <c r="E19" s="140"/>
      <c r="F19" s="140"/>
      <c r="G19" s="140"/>
      <c r="H19" s="140"/>
    </row>
    <row r="20" spans="1:26" ht="15.6" customHeight="1" x14ac:dyDescent="0.25">
      <c r="E20" s="140"/>
      <c r="F20" s="140"/>
      <c r="G20" s="140"/>
      <c r="H20" s="140"/>
    </row>
    <row r="21" spans="1:26" ht="15.6" customHeight="1" x14ac:dyDescent="0.25">
      <c r="A21" s="325" t="s">
        <v>259</v>
      </c>
      <c r="B21" s="325"/>
      <c r="C21" s="325"/>
      <c r="D21" s="325"/>
      <c r="E21" s="325"/>
      <c r="F21" s="325"/>
      <c r="G21" s="325"/>
      <c r="H21" s="325"/>
      <c r="I21" s="325"/>
      <c r="J21" s="325"/>
      <c r="K21" s="325"/>
      <c r="L21" s="325"/>
      <c r="M21" s="325"/>
      <c r="N21" s="325"/>
      <c r="O21" s="325"/>
      <c r="P21" s="325"/>
      <c r="Q21" s="325"/>
      <c r="R21" s="325"/>
      <c r="S21" s="325"/>
    </row>
    <row r="22" spans="1:26" ht="15.6" customHeight="1" x14ac:dyDescent="0.25">
      <c r="A22" s="22"/>
      <c r="B22" s="22"/>
      <c r="C22" s="22"/>
      <c r="D22" s="22"/>
      <c r="E22" s="73"/>
      <c r="F22" s="73"/>
      <c r="G22" s="56"/>
    </row>
    <row r="23" spans="1:26" ht="15.6" customHeight="1" x14ac:dyDescent="0.25">
      <c r="A23" s="145" t="s">
        <v>35</v>
      </c>
      <c r="B23" s="134"/>
      <c r="C23" s="223">
        <v>2.8000000000000001E-2</v>
      </c>
      <c r="D23" s="134"/>
      <c r="E23" s="145"/>
      <c r="F23" s="146"/>
      <c r="G23" s="146"/>
      <c r="H23" s="140"/>
      <c r="I23" s="140"/>
    </row>
    <row r="24" spans="1:26" ht="15.6" customHeight="1" x14ac:dyDescent="0.25">
      <c r="A24" s="145" t="s">
        <v>44</v>
      </c>
      <c r="B24" s="134"/>
      <c r="C24" s="251">
        <v>1.3999999999999998E-3</v>
      </c>
      <c r="D24" s="134"/>
      <c r="E24" s="145"/>
      <c r="F24" s="146"/>
      <c r="G24" s="146"/>
      <c r="H24" s="140"/>
      <c r="I24" s="140"/>
    </row>
    <row r="25" spans="1:26" ht="15.6" customHeight="1" x14ac:dyDescent="0.25">
      <c r="A25" s="283"/>
      <c r="B25" s="283"/>
      <c r="C25" s="283"/>
      <c r="D25" s="283"/>
      <c r="E25" s="145"/>
      <c r="F25" s="146"/>
      <c r="G25" s="146"/>
      <c r="H25" s="140"/>
      <c r="I25" s="140"/>
    </row>
    <row r="26" spans="1:26" ht="15.6" customHeight="1" x14ac:dyDescent="0.25">
      <c r="A26" s="134"/>
      <c r="B26" s="134"/>
      <c r="C26" s="134"/>
      <c r="D26" s="134"/>
      <c r="E26" s="145"/>
      <c r="F26" s="146"/>
      <c r="G26" s="146"/>
      <c r="H26" s="140"/>
      <c r="I26" s="140"/>
    </row>
    <row r="27" spans="1:26" ht="15" customHeight="1" x14ac:dyDescent="0.25">
      <c r="A27" s="325" t="s">
        <v>260</v>
      </c>
      <c r="B27" s="325"/>
      <c r="C27" s="325"/>
      <c r="D27" s="325"/>
      <c r="E27" s="325"/>
      <c r="F27" s="325"/>
      <c r="G27" s="325"/>
      <c r="H27" s="325"/>
      <c r="I27" s="325"/>
      <c r="J27" s="325"/>
      <c r="K27" s="325"/>
      <c r="L27" s="325"/>
      <c r="M27" s="325"/>
      <c r="N27" s="325"/>
      <c r="O27" s="325"/>
      <c r="P27" s="325"/>
      <c r="Q27" s="325"/>
      <c r="R27" s="325"/>
      <c r="S27" s="325"/>
    </row>
    <row r="29" spans="1:26" x14ac:dyDescent="0.25">
      <c r="A29" s="71" t="s">
        <v>0</v>
      </c>
      <c r="B29" s="71"/>
      <c r="C29" s="71" t="s">
        <v>251</v>
      </c>
      <c r="D29" s="71"/>
      <c r="E29" s="71" t="s">
        <v>197</v>
      </c>
      <c r="G29" s="71" t="s">
        <v>199</v>
      </c>
      <c r="I29" s="71" t="s">
        <v>200</v>
      </c>
      <c r="K29" s="71" t="s">
        <v>201</v>
      </c>
      <c r="M29" s="71" t="s">
        <v>252</v>
      </c>
      <c r="O29" s="71" t="s">
        <v>253</v>
      </c>
      <c r="Q29" s="71" t="s">
        <v>254</v>
      </c>
      <c r="S29" s="71" t="s">
        <v>255</v>
      </c>
      <c r="U29" s="71" t="s">
        <v>256</v>
      </c>
      <c r="W29" s="71" t="s">
        <v>257</v>
      </c>
      <c r="Y29" s="71" t="s">
        <v>258</v>
      </c>
    </row>
    <row r="30" spans="1:26" ht="15.6" customHeight="1" x14ac:dyDescent="0.25">
      <c r="A30" s="327" t="s">
        <v>18</v>
      </c>
      <c r="B30" s="283"/>
      <c r="C30" s="257">
        <v>0.90680000000000005</v>
      </c>
      <c r="D30" s="331" t="s">
        <v>317</v>
      </c>
      <c r="E30" s="258">
        <v>5.4999999999999938E-2</v>
      </c>
      <c r="F30" s="259"/>
      <c r="G30" s="258">
        <v>0.158</v>
      </c>
      <c r="H30" s="259"/>
      <c r="I30" s="258">
        <v>0.24</v>
      </c>
      <c r="J30" s="259"/>
      <c r="K30" s="258">
        <v>0.23</v>
      </c>
      <c r="L30" s="259"/>
      <c r="M30" s="258">
        <v>0.13200000000000001</v>
      </c>
      <c r="N30" s="259"/>
      <c r="O30" s="258">
        <v>0.08</v>
      </c>
      <c r="P30" s="259"/>
      <c r="Q30" s="258">
        <v>5.0999999999999997E-2</v>
      </c>
      <c r="R30" s="259"/>
      <c r="S30" s="258">
        <v>2.1000000000000001E-2</v>
      </c>
      <c r="T30" s="138"/>
      <c r="U30" s="258">
        <v>1.2999999999999999E-2</v>
      </c>
      <c r="V30" s="259"/>
      <c r="W30" s="258">
        <v>4.0000000000000001E-3</v>
      </c>
      <c r="X30" s="259"/>
      <c r="Y30" s="258">
        <f>1-SUM(E30:W30)</f>
        <v>1.6000000000000014E-2</v>
      </c>
      <c r="Z30" s="138" t="s">
        <v>318</v>
      </c>
    </row>
    <row r="31" spans="1:26" ht="15.75" x14ac:dyDescent="0.25">
      <c r="A31" s="327" t="s">
        <v>107</v>
      </c>
      <c r="B31" s="283"/>
      <c r="C31" s="260" t="s">
        <v>299</v>
      </c>
      <c r="D31" s="331"/>
      <c r="E31" s="253" t="s">
        <v>299</v>
      </c>
      <c r="F31" s="254"/>
      <c r="G31" s="253" t="s">
        <v>299</v>
      </c>
      <c r="H31" s="254"/>
      <c r="I31" s="253" t="s">
        <v>299</v>
      </c>
      <c r="J31" s="254"/>
      <c r="K31" s="253" t="s">
        <v>299</v>
      </c>
      <c r="L31" s="254"/>
      <c r="M31" s="253" t="s">
        <v>299</v>
      </c>
      <c r="N31" s="254"/>
      <c r="O31" s="253" t="s">
        <v>299</v>
      </c>
      <c r="P31" s="254"/>
      <c r="Q31" s="253" t="s">
        <v>299</v>
      </c>
      <c r="R31" s="254"/>
      <c r="S31" s="253" t="s">
        <v>299</v>
      </c>
      <c r="T31" s="233"/>
      <c r="U31" s="253" t="s">
        <v>299</v>
      </c>
      <c r="V31" s="254"/>
      <c r="W31" s="253" t="s">
        <v>299</v>
      </c>
      <c r="X31" s="254"/>
      <c r="Y31" s="253" t="s">
        <v>299</v>
      </c>
    </row>
    <row r="32" spans="1:26" ht="15.75" x14ac:dyDescent="0.25">
      <c r="A32" s="327" t="s">
        <v>19</v>
      </c>
      <c r="B32" s="283"/>
      <c r="C32" s="260" t="s">
        <v>299</v>
      </c>
      <c r="D32" s="331"/>
      <c r="E32" s="253" t="s">
        <v>299</v>
      </c>
      <c r="F32" s="254"/>
      <c r="G32" s="253" t="s">
        <v>299</v>
      </c>
      <c r="H32" s="254"/>
      <c r="I32" s="253" t="s">
        <v>299</v>
      </c>
      <c r="J32" s="254"/>
      <c r="K32" s="253" t="s">
        <v>299</v>
      </c>
      <c r="L32" s="254"/>
      <c r="M32" s="253" t="s">
        <v>299</v>
      </c>
      <c r="N32" s="254"/>
      <c r="O32" s="253" t="s">
        <v>299</v>
      </c>
      <c r="P32" s="254"/>
      <c r="Q32" s="253" t="s">
        <v>299</v>
      </c>
      <c r="R32" s="254"/>
      <c r="S32" s="253" t="s">
        <v>299</v>
      </c>
      <c r="T32" s="233"/>
      <c r="U32" s="253" t="s">
        <v>299</v>
      </c>
      <c r="V32" s="254"/>
      <c r="W32" s="253" t="s">
        <v>299</v>
      </c>
      <c r="X32" s="254"/>
      <c r="Y32" s="253" t="s">
        <v>299</v>
      </c>
    </row>
    <row r="33" spans="1:25" ht="15.75" x14ac:dyDescent="0.25">
      <c r="A33" s="327" t="s">
        <v>34</v>
      </c>
      <c r="B33" s="283"/>
      <c r="C33" s="224">
        <v>0.93200000000000005</v>
      </c>
      <c r="D33" s="199"/>
      <c r="E33" s="222">
        <v>8.9999999999999969E-2</v>
      </c>
      <c r="F33" s="225"/>
      <c r="G33" s="222">
        <v>0.309</v>
      </c>
      <c r="H33" s="225"/>
      <c r="I33" s="222">
        <v>0.315</v>
      </c>
      <c r="J33" s="225"/>
      <c r="K33" s="222">
        <v>0.14000000000000001</v>
      </c>
      <c r="L33" s="225"/>
      <c r="M33" s="222">
        <v>5.8999999999999997E-2</v>
      </c>
      <c r="N33" s="225"/>
      <c r="O33" s="222">
        <v>4.3999999999999997E-2</v>
      </c>
      <c r="P33" s="225"/>
      <c r="Q33" s="222">
        <v>3.5000000000000003E-2</v>
      </c>
      <c r="R33" s="225"/>
      <c r="S33" s="222">
        <v>8.0000000000000002E-3</v>
      </c>
      <c r="T33" s="226"/>
      <c r="U33" s="222">
        <v>0</v>
      </c>
      <c r="V33" s="225"/>
      <c r="W33" s="222">
        <v>0</v>
      </c>
      <c r="X33" s="225"/>
      <c r="Y33" s="184">
        <f t="shared" ref="Y33:Y39" si="0">1-SUM(E33:W33)</f>
        <v>0</v>
      </c>
    </row>
    <row r="34" spans="1:25" ht="15.75" x14ac:dyDescent="0.25">
      <c r="A34" s="329" t="s">
        <v>105</v>
      </c>
      <c r="B34" s="330"/>
      <c r="C34" s="224">
        <v>0.89639999999999997</v>
      </c>
      <c r="D34" s="199"/>
      <c r="E34" s="222">
        <v>2.9999999999998916E-3</v>
      </c>
      <c r="F34" s="225"/>
      <c r="G34" s="222">
        <v>9.0999999999999998E-2</v>
      </c>
      <c r="H34" s="225"/>
      <c r="I34" s="222">
        <v>0.25</v>
      </c>
      <c r="J34" s="225"/>
      <c r="K34" s="222">
        <v>0.27500000000000002</v>
      </c>
      <c r="L34" s="225"/>
      <c r="M34" s="222">
        <v>0.16</v>
      </c>
      <c r="N34" s="225"/>
      <c r="O34" s="222">
        <v>9.7000000000000003E-2</v>
      </c>
      <c r="P34" s="225"/>
      <c r="Q34" s="222">
        <v>6.2E-2</v>
      </c>
      <c r="R34" s="225"/>
      <c r="S34" s="222">
        <v>2.5999999999999999E-2</v>
      </c>
      <c r="T34" s="226"/>
      <c r="U34" s="222">
        <v>1.4999999999999999E-2</v>
      </c>
      <c r="V34" s="225"/>
      <c r="W34" s="222">
        <v>5.0000000000000001E-3</v>
      </c>
      <c r="X34" s="225"/>
      <c r="Y34" s="184">
        <f t="shared" si="0"/>
        <v>1.6000000000000014E-2</v>
      </c>
    </row>
    <row r="35" spans="1:25" ht="15.75" x14ac:dyDescent="0.25">
      <c r="A35" s="327" t="s">
        <v>25</v>
      </c>
      <c r="B35" s="283"/>
      <c r="C35" s="224">
        <v>0.93200000000000005</v>
      </c>
      <c r="D35" s="199"/>
      <c r="E35" s="222">
        <v>8.9999999999999969E-2</v>
      </c>
      <c r="F35" s="225"/>
      <c r="G35" s="222">
        <v>0.309</v>
      </c>
      <c r="H35" s="225"/>
      <c r="I35" s="222">
        <v>0.315</v>
      </c>
      <c r="J35" s="225"/>
      <c r="K35" s="222">
        <v>0.14000000000000001</v>
      </c>
      <c r="L35" s="225"/>
      <c r="M35" s="222">
        <v>5.8999999999999997E-2</v>
      </c>
      <c r="N35" s="225"/>
      <c r="O35" s="222">
        <v>4.3999999999999997E-2</v>
      </c>
      <c r="P35" s="225"/>
      <c r="Q35" s="222">
        <v>3.5000000000000003E-2</v>
      </c>
      <c r="R35" s="225"/>
      <c r="S35" s="222">
        <v>8.0000000000000002E-3</v>
      </c>
      <c r="T35" s="226"/>
      <c r="U35" s="222">
        <v>0</v>
      </c>
      <c r="V35" s="225"/>
      <c r="W35" s="222">
        <v>0</v>
      </c>
      <c r="X35" s="225"/>
      <c r="Y35" s="184">
        <f t="shared" si="0"/>
        <v>0</v>
      </c>
    </row>
    <row r="36" spans="1:25" ht="15.75" x14ac:dyDescent="0.25">
      <c r="A36" s="327" t="s">
        <v>21</v>
      </c>
      <c r="B36" s="283"/>
      <c r="C36" s="224">
        <v>0.97019999999999995</v>
      </c>
      <c r="D36" s="199"/>
      <c r="E36" s="222">
        <v>0.43200000000000005</v>
      </c>
      <c r="F36" s="225"/>
      <c r="G36" s="222">
        <v>0.50700000000000001</v>
      </c>
      <c r="H36" s="225"/>
      <c r="I36" s="222">
        <v>7.2999999999999995E-2</v>
      </c>
      <c r="J36" s="225"/>
      <c r="K36" s="222">
        <v>-3.0000000000000001E-3</v>
      </c>
      <c r="L36" s="225"/>
      <c r="M36" s="222">
        <v>-3.0000000000000001E-3</v>
      </c>
      <c r="N36" s="225"/>
      <c r="O36" s="222">
        <v>-3.0000000000000001E-3</v>
      </c>
      <c r="P36" s="225"/>
      <c r="Q36" s="222">
        <v>-2E-3</v>
      </c>
      <c r="R36" s="225"/>
      <c r="S36" s="222">
        <v>-1E-3</v>
      </c>
      <c r="T36" s="226"/>
      <c r="U36" s="222">
        <v>0</v>
      </c>
      <c r="V36" s="225"/>
      <c r="W36" s="222">
        <v>0</v>
      </c>
      <c r="X36" s="225"/>
      <c r="Y36" s="184">
        <f t="shared" si="0"/>
        <v>0</v>
      </c>
    </row>
    <row r="37" spans="1:25" ht="15.75" x14ac:dyDescent="0.25">
      <c r="A37" s="327" t="s">
        <v>22</v>
      </c>
      <c r="B37" s="283"/>
      <c r="C37" s="224">
        <v>0.96870000000000001</v>
      </c>
      <c r="D37" s="199"/>
      <c r="E37" s="222">
        <v>0.43099999999999994</v>
      </c>
      <c r="F37" s="225"/>
      <c r="G37" s="222">
        <v>0.497</v>
      </c>
      <c r="H37" s="225"/>
      <c r="I37" s="222">
        <v>6.5000000000000002E-2</v>
      </c>
      <c r="J37" s="225"/>
      <c r="K37" s="222">
        <v>2E-3</v>
      </c>
      <c r="L37" s="225"/>
      <c r="M37" s="222">
        <v>2E-3</v>
      </c>
      <c r="N37" s="225"/>
      <c r="O37" s="222">
        <v>2E-3</v>
      </c>
      <c r="P37" s="225"/>
      <c r="Q37" s="222">
        <v>1E-3</v>
      </c>
      <c r="R37" s="225"/>
      <c r="S37" s="222">
        <v>0</v>
      </c>
      <c r="T37" s="226"/>
      <c r="U37" s="222">
        <v>0</v>
      </c>
      <c r="V37" s="225"/>
      <c r="W37" s="222">
        <v>0</v>
      </c>
      <c r="X37" s="225"/>
      <c r="Y37" s="184">
        <f t="shared" si="0"/>
        <v>0</v>
      </c>
    </row>
    <row r="38" spans="1:25" ht="15.75" x14ac:dyDescent="0.25">
      <c r="A38" s="327" t="s">
        <v>23</v>
      </c>
      <c r="B38" s="283"/>
      <c r="C38" s="224">
        <v>0.96870000000000001</v>
      </c>
      <c r="D38" s="199"/>
      <c r="E38" s="222">
        <v>0.43099999999999994</v>
      </c>
      <c r="F38" s="225"/>
      <c r="G38" s="222">
        <v>0.497</v>
      </c>
      <c r="H38" s="225"/>
      <c r="I38" s="222">
        <v>6.5000000000000002E-2</v>
      </c>
      <c r="J38" s="225"/>
      <c r="K38" s="222">
        <v>2E-3</v>
      </c>
      <c r="L38" s="225"/>
      <c r="M38" s="222">
        <v>2E-3</v>
      </c>
      <c r="N38" s="225"/>
      <c r="O38" s="222">
        <v>2E-3</v>
      </c>
      <c r="P38" s="225"/>
      <c r="Q38" s="222">
        <v>1E-3</v>
      </c>
      <c r="R38" s="225"/>
      <c r="S38" s="222">
        <v>0</v>
      </c>
      <c r="T38" s="226"/>
      <c r="U38" s="222">
        <v>0</v>
      </c>
      <c r="V38" s="225"/>
      <c r="W38" s="222">
        <v>0</v>
      </c>
      <c r="X38" s="225"/>
      <c r="Y38" s="184">
        <f t="shared" si="0"/>
        <v>0</v>
      </c>
    </row>
    <row r="39" spans="1:25" ht="15.75" x14ac:dyDescent="0.25">
      <c r="A39" s="327" t="s">
        <v>24</v>
      </c>
      <c r="B39" s="283"/>
      <c r="C39" s="224">
        <v>0.97019999999999995</v>
      </c>
      <c r="D39" s="199"/>
      <c r="E39" s="222">
        <v>0.43200000000000005</v>
      </c>
      <c r="F39" s="225"/>
      <c r="G39" s="222">
        <v>0.50700000000000001</v>
      </c>
      <c r="H39" s="225"/>
      <c r="I39" s="222">
        <v>7.2999999999999995E-2</v>
      </c>
      <c r="J39" s="225"/>
      <c r="K39" s="222">
        <v>-3.0000000000000001E-3</v>
      </c>
      <c r="L39" s="225"/>
      <c r="M39" s="222">
        <v>-3.0000000000000001E-3</v>
      </c>
      <c r="N39" s="225"/>
      <c r="O39" s="222">
        <v>-3.0000000000000001E-3</v>
      </c>
      <c r="P39" s="225"/>
      <c r="Q39" s="222">
        <v>-2E-3</v>
      </c>
      <c r="R39" s="225"/>
      <c r="S39" s="222">
        <v>-1E-3</v>
      </c>
      <c r="T39" s="226"/>
      <c r="U39" s="222">
        <v>0</v>
      </c>
      <c r="V39" s="225"/>
      <c r="W39" s="222">
        <v>0</v>
      </c>
      <c r="X39" s="225"/>
      <c r="Y39" s="184">
        <f t="shared" si="0"/>
        <v>0</v>
      </c>
    </row>
    <row r="40" spans="1:25" x14ac:dyDescent="0.25">
      <c r="A40" s="328" t="s">
        <v>26</v>
      </c>
      <c r="B40" s="328"/>
      <c r="C40" s="214"/>
      <c r="D40" s="199"/>
      <c r="E40" s="205"/>
      <c r="F40" s="206"/>
      <c r="G40" s="204"/>
      <c r="H40" s="206"/>
      <c r="I40" s="204"/>
      <c r="J40" s="206"/>
      <c r="K40" s="204"/>
      <c r="L40" s="206"/>
      <c r="M40" s="204"/>
      <c r="N40" s="206"/>
      <c r="O40" s="204"/>
      <c r="P40" s="206"/>
      <c r="Q40" s="204"/>
      <c r="R40" s="206"/>
      <c r="S40" s="204"/>
      <c r="T40" s="199"/>
      <c r="U40" s="204"/>
      <c r="V40" s="206"/>
      <c r="W40" s="204"/>
      <c r="X40" s="206"/>
      <c r="Y40" s="204"/>
    </row>
    <row r="43" spans="1:25" ht="15.75" x14ac:dyDescent="0.25">
      <c r="A43" s="324" t="s">
        <v>145</v>
      </c>
      <c r="B43" s="324"/>
      <c r="C43" s="324"/>
      <c r="D43" s="324"/>
      <c r="E43" s="324"/>
      <c r="F43" s="324"/>
      <c r="G43" s="324"/>
      <c r="H43" s="324"/>
      <c r="I43" s="324"/>
    </row>
    <row r="44" spans="1:25" ht="15.75" x14ac:dyDescent="0.25">
      <c r="A44" s="137"/>
      <c r="B44" s="137"/>
      <c r="C44" s="137"/>
      <c r="D44" s="137"/>
      <c r="E44" s="137"/>
      <c r="F44" s="137"/>
      <c r="G44" s="137"/>
      <c r="H44" s="137"/>
      <c r="I44" s="137"/>
    </row>
    <row r="45" spans="1:25" ht="15.75" x14ac:dyDescent="0.25">
      <c r="A45" s="73" t="s">
        <v>35</v>
      </c>
      <c r="B45" s="73"/>
      <c r="C45" s="73" t="s">
        <v>144</v>
      </c>
    </row>
    <row r="46" spans="1:25" ht="15.75" x14ac:dyDescent="0.25">
      <c r="A46" s="227">
        <v>0.3</v>
      </c>
      <c r="B46" s="193"/>
      <c r="C46" s="252">
        <v>0.3</v>
      </c>
    </row>
  </sheetData>
  <mergeCells count="20">
    <mergeCell ref="A25:D25"/>
    <mergeCell ref="A43:I43"/>
    <mergeCell ref="A36:B36"/>
    <mergeCell ref="A37:B37"/>
    <mergeCell ref="A38:B38"/>
    <mergeCell ref="A39:B39"/>
    <mergeCell ref="A40:B40"/>
    <mergeCell ref="A34:B34"/>
    <mergeCell ref="A35:B35"/>
    <mergeCell ref="A27:S27"/>
    <mergeCell ref="A30:B30"/>
    <mergeCell ref="A31:B31"/>
    <mergeCell ref="A32:B32"/>
    <mergeCell ref="A33:B33"/>
    <mergeCell ref="D30:D32"/>
    <mergeCell ref="A2:T2"/>
    <mergeCell ref="A1:T1"/>
    <mergeCell ref="A11:O11"/>
    <mergeCell ref="A4:W4"/>
    <mergeCell ref="A21:S2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zoomScaleNormal="100" workbookViewId="0">
      <selection activeCell="C15" sqref="C15"/>
    </sheetView>
  </sheetViews>
  <sheetFormatPr defaultColWidth="9.140625" defaultRowHeight="15" x14ac:dyDescent="0.25"/>
  <cols>
    <col min="1" max="1" width="19.5703125" style="80" customWidth="1"/>
    <col min="2" max="4" width="13.5703125" style="80" customWidth="1"/>
    <col min="5" max="5" width="19.5703125" style="80" customWidth="1"/>
    <col min="6" max="8" width="13.5703125" style="80" customWidth="1"/>
    <col min="9" max="16384" width="9.140625" style="80"/>
  </cols>
  <sheetData>
    <row r="1" spans="1:13" s="5" customFormat="1" ht="51" customHeight="1" x14ac:dyDescent="0.25">
      <c r="A1" s="299" t="s">
        <v>65</v>
      </c>
      <c r="B1" s="299"/>
      <c r="C1" s="299"/>
      <c r="D1" s="299"/>
      <c r="E1" s="299"/>
      <c r="F1" s="299"/>
      <c r="G1" s="299"/>
      <c r="H1" s="48"/>
      <c r="I1" s="4"/>
      <c r="K1" s="6"/>
      <c r="L1" s="6"/>
      <c r="M1" s="6"/>
    </row>
    <row r="2" spans="1:13" s="29" customFormat="1" ht="19.5" customHeight="1" x14ac:dyDescent="0.2">
      <c r="A2" s="298" t="s">
        <v>146</v>
      </c>
      <c r="B2" s="272"/>
      <c r="C2" s="272"/>
      <c r="D2" s="272"/>
      <c r="E2" s="272"/>
      <c r="F2" s="272"/>
      <c r="G2" s="273"/>
      <c r="H2" s="50"/>
      <c r="I2" s="28"/>
      <c r="J2" s="28"/>
    </row>
    <row r="3" spans="1:13" ht="15.75" x14ac:dyDescent="0.25">
      <c r="A3" s="22"/>
      <c r="B3" s="22"/>
      <c r="C3" s="22"/>
      <c r="D3" s="22"/>
      <c r="E3" s="22"/>
      <c r="F3" s="22"/>
      <c r="G3" s="22"/>
      <c r="H3" s="22"/>
    </row>
    <row r="4" spans="1:13" ht="15" customHeight="1" x14ac:dyDescent="0.25">
      <c r="A4" s="303" t="s">
        <v>228</v>
      </c>
      <c r="B4" s="303"/>
      <c r="C4" s="303"/>
      <c r="D4" s="303"/>
      <c r="E4" s="303"/>
      <c r="F4" s="303"/>
      <c r="G4" s="303"/>
      <c r="H4" s="70"/>
    </row>
    <row r="5" spans="1:13" ht="17.25" customHeight="1" x14ac:dyDescent="0.25">
      <c r="A5" s="303"/>
      <c r="B5" s="303"/>
      <c r="C5" s="303"/>
      <c r="D5" s="303"/>
      <c r="E5" s="303"/>
      <c r="F5" s="303"/>
      <c r="G5" s="303"/>
      <c r="H5" s="70"/>
    </row>
    <row r="6" spans="1:13" ht="15.75" x14ac:dyDescent="0.25">
      <c r="A6" s="22"/>
      <c r="B6" s="22"/>
      <c r="C6" s="22"/>
      <c r="D6" s="22"/>
      <c r="E6" s="22"/>
      <c r="F6" s="22"/>
      <c r="G6" s="22"/>
      <c r="H6" s="22"/>
    </row>
    <row r="7" spans="1:13" ht="15.75" x14ac:dyDescent="0.25">
      <c r="A7" s="336" t="s">
        <v>16</v>
      </c>
      <c r="B7" s="336"/>
      <c r="C7" s="336"/>
      <c r="D7" s="22"/>
      <c r="E7" s="336" t="s">
        <v>169</v>
      </c>
      <c r="F7" s="336"/>
      <c r="G7" s="336"/>
      <c r="H7" s="22"/>
    </row>
    <row r="8" spans="1:13" ht="15.75" x14ac:dyDescent="0.25">
      <c r="A8" s="343" t="s">
        <v>1</v>
      </c>
      <c r="B8" s="345" t="s">
        <v>150</v>
      </c>
      <c r="C8" s="346"/>
      <c r="D8" s="22"/>
      <c r="E8" s="343" t="s">
        <v>1</v>
      </c>
      <c r="F8" s="345" t="s">
        <v>150</v>
      </c>
      <c r="G8" s="346"/>
      <c r="H8" s="22"/>
    </row>
    <row r="9" spans="1:13" ht="15.75" x14ac:dyDescent="0.25">
      <c r="A9" s="344"/>
      <c r="B9" s="83" t="s">
        <v>151</v>
      </c>
      <c r="C9" s="83" t="s">
        <v>152</v>
      </c>
      <c r="D9" s="22"/>
      <c r="E9" s="344"/>
      <c r="F9" s="83" t="s">
        <v>151</v>
      </c>
      <c r="G9" s="83" t="s">
        <v>152</v>
      </c>
      <c r="H9" s="22"/>
    </row>
    <row r="10" spans="1:13" ht="15.75" customHeight="1" x14ac:dyDescent="0.25">
      <c r="A10" s="84" t="s">
        <v>153</v>
      </c>
      <c r="B10" s="255">
        <v>0</v>
      </c>
      <c r="C10" s="85">
        <f>B10/$B$27</f>
        <v>0</v>
      </c>
      <c r="D10" s="22"/>
      <c r="E10" s="89" t="s">
        <v>170</v>
      </c>
      <c r="F10" s="255">
        <v>0</v>
      </c>
      <c r="G10" s="261">
        <f>F10/$F$27</f>
        <v>0</v>
      </c>
      <c r="H10" s="22"/>
    </row>
    <row r="11" spans="1:13" ht="15.75" customHeight="1" x14ac:dyDescent="0.25">
      <c r="A11" s="84" t="s">
        <v>154</v>
      </c>
      <c r="B11" s="255">
        <v>0</v>
      </c>
      <c r="C11" s="85">
        <f t="shared" ref="C11:C26" si="0">B11/$B$27</f>
        <v>0</v>
      </c>
      <c r="D11" s="22"/>
      <c r="E11" s="89" t="s">
        <v>171</v>
      </c>
      <c r="F11" s="255">
        <v>0</v>
      </c>
      <c r="G11" s="85">
        <f t="shared" ref="G11:G26" si="1">F11/$F$27</f>
        <v>0</v>
      </c>
      <c r="H11" s="22"/>
    </row>
    <row r="12" spans="1:13" ht="15.75" customHeight="1" x14ac:dyDescent="0.25">
      <c r="A12" s="84" t="s">
        <v>155</v>
      </c>
      <c r="B12" s="255">
        <v>3</v>
      </c>
      <c r="C12" s="85">
        <f t="shared" si="0"/>
        <v>1.8072289156626505E-2</v>
      </c>
      <c r="D12" s="22"/>
      <c r="E12" s="90" t="s">
        <v>172</v>
      </c>
      <c r="F12" s="255">
        <v>0</v>
      </c>
      <c r="G12" s="85">
        <f t="shared" si="1"/>
        <v>0</v>
      </c>
      <c r="H12" s="22"/>
    </row>
    <row r="13" spans="1:13" ht="15.75" customHeight="1" x14ac:dyDescent="0.25">
      <c r="A13" s="84" t="s">
        <v>156</v>
      </c>
      <c r="B13" s="255">
        <v>0</v>
      </c>
      <c r="C13" s="85">
        <f t="shared" si="0"/>
        <v>0</v>
      </c>
      <c r="D13" s="22"/>
      <c r="E13" s="89" t="s">
        <v>173</v>
      </c>
      <c r="F13" s="255">
        <v>0</v>
      </c>
      <c r="G13" s="85">
        <f t="shared" si="1"/>
        <v>0</v>
      </c>
      <c r="H13" s="22"/>
    </row>
    <row r="14" spans="1:13" ht="15.75" customHeight="1" x14ac:dyDescent="0.25">
      <c r="A14" s="84" t="s">
        <v>157</v>
      </c>
      <c r="B14" s="255">
        <v>0</v>
      </c>
      <c r="C14" s="85">
        <f t="shared" si="0"/>
        <v>0</v>
      </c>
      <c r="D14" s="22"/>
      <c r="E14" s="89" t="s">
        <v>174</v>
      </c>
      <c r="F14" s="255">
        <v>0</v>
      </c>
      <c r="G14" s="85">
        <f t="shared" si="1"/>
        <v>0</v>
      </c>
      <c r="H14" s="22"/>
    </row>
    <row r="15" spans="1:13" ht="15.75" customHeight="1" x14ac:dyDescent="0.25">
      <c r="A15" s="84" t="s">
        <v>158</v>
      </c>
      <c r="B15" s="255">
        <v>0</v>
      </c>
      <c r="C15" s="85">
        <f t="shared" si="0"/>
        <v>0</v>
      </c>
      <c r="D15" s="22"/>
      <c r="E15" s="89" t="s">
        <v>175</v>
      </c>
      <c r="F15" s="255">
        <v>0</v>
      </c>
      <c r="G15" s="85">
        <f t="shared" si="1"/>
        <v>0</v>
      </c>
      <c r="H15" s="22"/>
    </row>
    <row r="16" spans="1:13" ht="15.75" customHeight="1" x14ac:dyDescent="0.25">
      <c r="A16" s="84" t="s">
        <v>159</v>
      </c>
      <c r="B16" s="255">
        <v>0</v>
      </c>
      <c r="C16" s="87">
        <f t="shared" si="0"/>
        <v>0</v>
      </c>
      <c r="D16" s="22"/>
      <c r="E16" s="89" t="s">
        <v>176</v>
      </c>
      <c r="F16" s="255">
        <v>1</v>
      </c>
      <c r="G16" s="87">
        <f t="shared" si="1"/>
        <v>6.024096385542169E-3</v>
      </c>
      <c r="H16" s="22"/>
    </row>
    <row r="17" spans="1:8" ht="15.75" customHeight="1" x14ac:dyDescent="0.25">
      <c r="A17" s="84" t="s">
        <v>160</v>
      </c>
      <c r="B17" s="255">
        <v>0</v>
      </c>
      <c r="C17" s="87">
        <f t="shared" si="0"/>
        <v>0</v>
      </c>
      <c r="D17" s="22"/>
      <c r="E17" s="91" t="s">
        <v>177</v>
      </c>
      <c r="F17" s="255">
        <v>2</v>
      </c>
      <c r="G17" s="87">
        <f t="shared" si="1"/>
        <v>1.2048192771084338E-2</v>
      </c>
      <c r="H17" s="22"/>
    </row>
    <row r="18" spans="1:8" ht="15.75" customHeight="1" x14ac:dyDescent="0.25">
      <c r="A18" s="86" t="s">
        <v>13</v>
      </c>
      <c r="B18" s="256">
        <v>0</v>
      </c>
      <c r="C18" s="87">
        <f t="shared" si="0"/>
        <v>0</v>
      </c>
      <c r="D18" s="22"/>
      <c r="E18" s="92" t="s">
        <v>13</v>
      </c>
      <c r="F18" s="256">
        <v>0</v>
      </c>
      <c r="G18" s="87">
        <f t="shared" si="1"/>
        <v>0</v>
      </c>
      <c r="H18" s="22"/>
    </row>
    <row r="19" spans="1:8" ht="15.75" customHeight="1" x14ac:dyDescent="0.25">
      <c r="A19" s="86" t="s">
        <v>161</v>
      </c>
      <c r="B19" s="256">
        <v>0</v>
      </c>
      <c r="C19" s="87">
        <f t="shared" si="0"/>
        <v>0</v>
      </c>
      <c r="D19" s="22"/>
      <c r="E19" s="92" t="s">
        <v>178</v>
      </c>
      <c r="F19" s="256">
        <v>1</v>
      </c>
      <c r="G19" s="87">
        <f t="shared" si="1"/>
        <v>6.024096385542169E-3</v>
      </c>
      <c r="H19" s="22"/>
    </row>
    <row r="20" spans="1:8" ht="15.75" customHeight="1" x14ac:dyDescent="0.25">
      <c r="A20" s="86" t="s">
        <v>162</v>
      </c>
      <c r="B20" s="256">
        <v>27</v>
      </c>
      <c r="C20" s="87">
        <f t="shared" si="0"/>
        <v>0.16265060240963855</v>
      </c>
      <c r="D20" s="22"/>
      <c r="E20" s="92" t="s">
        <v>179</v>
      </c>
      <c r="F20" s="256">
        <v>0</v>
      </c>
      <c r="G20" s="87">
        <f t="shared" si="1"/>
        <v>0</v>
      </c>
      <c r="H20" s="22"/>
    </row>
    <row r="21" spans="1:8" ht="15.75" customHeight="1" x14ac:dyDescent="0.25">
      <c r="A21" s="86" t="s">
        <v>163</v>
      </c>
      <c r="B21" s="256">
        <v>117</v>
      </c>
      <c r="C21" s="87">
        <f t="shared" si="0"/>
        <v>0.70481927710843373</v>
      </c>
      <c r="D21" s="22"/>
      <c r="E21" s="92" t="s">
        <v>180</v>
      </c>
      <c r="F21" s="256">
        <v>0</v>
      </c>
      <c r="G21" s="87">
        <f t="shared" si="1"/>
        <v>0</v>
      </c>
      <c r="H21" s="22"/>
    </row>
    <row r="22" spans="1:8" ht="15.75" customHeight="1" x14ac:dyDescent="0.25">
      <c r="A22" s="86" t="s">
        <v>164</v>
      </c>
      <c r="B22" s="256">
        <v>14</v>
      </c>
      <c r="C22" s="87">
        <f t="shared" si="0"/>
        <v>8.4337349397590355E-2</v>
      </c>
      <c r="D22" s="22"/>
      <c r="E22" s="92" t="s">
        <v>181</v>
      </c>
      <c r="F22" s="256">
        <v>0</v>
      </c>
      <c r="G22" s="87">
        <f t="shared" si="1"/>
        <v>0</v>
      </c>
      <c r="H22" s="22"/>
    </row>
    <row r="23" spans="1:8" ht="15.75" customHeight="1" x14ac:dyDescent="0.25">
      <c r="A23" s="86" t="s">
        <v>165</v>
      </c>
      <c r="B23" s="256">
        <v>5</v>
      </c>
      <c r="C23" s="87">
        <f t="shared" si="0"/>
        <v>3.0120481927710843E-2</v>
      </c>
      <c r="D23" s="22"/>
      <c r="E23" s="92" t="s">
        <v>182</v>
      </c>
      <c r="F23" s="256">
        <v>0</v>
      </c>
      <c r="G23" s="87">
        <f t="shared" si="1"/>
        <v>0</v>
      </c>
      <c r="H23" s="22"/>
    </row>
    <row r="24" spans="1:8" ht="15.75" customHeight="1" x14ac:dyDescent="0.25">
      <c r="A24" s="86" t="s">
        <v>166</v>
      </c>
      <c r="B24" s="256">
        <v>0</v>
      </c>
      <c r="C24" s="87">
        <f t="shared" si="0"/>
        <v>0</v>
      </c>
      <c r="D24" s="22"/>
      <c r="E24" s="92" t="s">
        <v>183</v>
      </c>
      <c r="F24" s="256">
        <v>0</v>
      </c>
      <c r="G24" s="87">
        <f t="shared" si="1"/>
        <v>0</v>
      </c>
      <c r="H24" s="22"/>
    </row>
    <row r="25" spans="1:8" ht="15.75" customHeight="1" x14ac:dyDescent="0.25">
      <c r="A25" s="86" t="s">
        <v>167</v>
      </c>
      <c r="B25" s="256">
        <v>0</v>
      </c>
      <c r="C25" s="87">
        <f t="shared" si="0"/>
        <v>0</v>
      </c>
      <c r="D25" s="22"/>
      <c r="E25" s="92" t="s">
        <v>184</v>
      </c>
      <c r="F25" s="256">
        <v>22</v>
      </c>
      <c r="G25" s="87">
        <f t="shared" si="1"/>
        <v>0.13253012048192772</v>
      </c>
      <c r="H25" s="22"/>
    </row>
    <row r="26" spans="1:8" ht="15.75" customHeight="1" x14ac:dyDescent="0.25">
      <c r="A26" s="86" t="s">
        <v>168</v>
      </c>
      <c r="B26" s="256">
        <v>0</v>
      </c>
      <c r="C26" s="87">
        <f t="shared" si="0"/>
        <v>0</v>
      </c>
      <c r="D26" s="22"/>
      <c r="E26" s="92" t="s">
        <v>185</v>
      </c>
      <c r="F26" s="256">
        <v>140</v>
      </c>
      <c r="G26" s="87">
        <f t="shared" si="1"/>
        <v>0.84337349397590367</v>
      </c>
      <c r="H26" s="22"/>
    </row>
    <row r="27" spans="1:8" ht="15.75" customHeight="1" x14ac:dyDescent="0.25">
      <c r="A27" s="88" t="s">
        <v>36</v>
      </c>
      <c r="B27" s="256">
        <f>SUM(B10:B26)</f>
        <v>166</v>
      </c>
      <c r="C27" s="262">
        <f>SUM(C10:C26)</f>
        <v>1</v>
      </c>
      <c r="D27" s="22"/>
      <c r="E27" s="93" t="s">
        <v>36</v>
      </c>
      <c r="F27" s="256">
        <f>SUM(F10:F26)</f>
        <v>166</v>
      </c>
      <c r="G27" s="262">
        <f>SUM(G10:G26)</f>
        <v>1</v>
      </c>
      <c r="H27" s="22"/>
    </row>
    <row r="28" spans="1:8" ht="15.75" x14ac:dyDescent="0.25">
      <c r="A28" s="22"/>
      <c r="B28" s="22"/>
      <c r="C28" s="22"/>
      <c r="D28" s="22"/>
      <c r="E28" s="22"/>
      <c r="F28" s="22"/>
      <c r="G28" s="22"/>
      <c r="H28" s="22"/>
    </row>
    <row r="29" spans="1:8" x14ac:dyDescent="0.25">
      <c r="A29" s="332" t="s">
        <v>187</v>
      </c>
      <c r="B29" s="332"/>
      <c r="C29" s="332"/>
      <c r="D29" s="332"/>
      <c r="E29" s="332"/>
      <c r="F29" s="332"/>
      <c r="G29" s="332"/>
    </row>
    <row r="30" spans="1:8" x14ac:dyDescent="0.25">
      <c r="A30" s="332"/>
      <c r="B30" s="332"/>
      <c r="C30" s="332"/>
      <c r="D30" s="332"/>
      <c r="E30" s="332"/>
      <c r="F30" s="332"/>
      <c r="G30" s="332"/>
    </row>
    <row r="32" spans="1:8" x14ac:dyDescent="0.25">
      <c r="A32" s="80" t="s">
        <v>188</v>
      </c>
      <c r="B32" s="333" t="s">
        <v>316</v>
      </c>
      <c r="C32" s="334"/>
      <c r="D32" s="334"/>
      <c r="E32" s="335"/>
    </row>
    <row r="33" spans="1:7" x14ac:dyDescent="0.25">
      <c r="A33" s="80" t="s">
        <v>189</v>
      </c>
      <c r="B33" s="333" t="s">
        <v>323</v>
      </c>
      <c r="C33" s="334"/>
      <c r="D33" s="334"/>
      <c r="E33" s="335"/>
    </row>
    <row r="34" spans="1:7" x14ac:dyDescent="0.25">
      <c r="A34" s="80" t="s">
        <v>190</v>
      </c>
      <c r="B34" s="333" t="s">
        <v>315</v>
      </c>
      <c r="C34" s="334"/>
      <c r="D34" s="334"/>
      <c r="E34" s="335"/>
    </row>
    <row r="36" spans="1:7" ht="15" customHeight="1" x14ac:dyDescent="0.25">
      <c r="A36" s="80" t="s">
        <v>191</v>
      </c>
      <c r="B36" s="431" t="s">
        <v>333</v>
      </c>
      <c r="C36" s="432"/>
      <c r="D36" s="432"/>
      <c r="E36" s="432"/>
      <c r="F36" s="432"/>
      <c r="G36" s="433"/>
    </row>
    <row r="37" spans="1:7" x14ac:dyDescent="0.25">
      <c r="B37" s="337"/>
      <c r="C37" s="338"/>
      <c r="D37" s="338"/>
      <c r="E37" s="338"/>
      <c r="F37" s="338"/>
      <c r="G37" s="339"/>
    </row>
    <row r="38" spans="1:7" x14ac:dyDescent="0.25">
      <c r="B38" s="337"/>
      <c r="C38" s="338"/>
      <c r="D38" s="338"/>
      <c r="E38" s="338"/>
      <c r="F38" s="338"/>
      <c r="G38" s="339"/>
    </row>
    <row r="39" spans="1:7" x14ac:dyDescent="0.25">
      <c r="B39" s="340"/>
      <c r="C39" s="341"/>
      <c r="D39" s="341"/>
      <c r="E39" s="341"/>
      <c r="F39" s="341"/>
      <c r="G39" s="342"/>
    </row>
  </sheetData>
  <mergeCells count="14">
    <mergeCell ref="B36:G39"/>
    <mergeCell ref="B34:E34"/>
    <mergeCell ref="A8:A9"/>
    <mergeCell ref="B8:C8"/>
    <mergeCell ref="E8:E9"/>
    <mergeCell ref="F8:G8"/>
    <mergeCell ref="B33:E33"/>
    <mergeCell ref="A2:G2"/>
    <mergeCell ref="A1:G1"/>
    <mergeCell ref="A4:G5"/>
    <mergeCell ref="A29:G30"/>
    <mergeCell ref="B32:E32"/>
    <mergeCell ref="A7:C7"/>
    <mergeCell ref="E7:G7"/>
  </mergeCells>
  <conditionalFormatting sqref="B10:C27">
    <cfRule type="expression" dxfId="5" priority="6">
      <formula>ISBLANK(B10)</formula>
    </cfRule>
  </conditionalFormatting>
  <conditionalFormatting sqref="F11:G26 F10 F27">
    <cfRule type="expression" dxfId="4" priority="5">
      <formula>ISBLANK(F10)</formula>
    </cfRule>
  </conditionalFormatting>
  <conditionalFormatting sqref="G10">
    <cfRule type="expression" dxfId="3" priority="2">
      <formula>ISBLANK(G10)</formula>
    </cfRule>
  </conditionalFormatting>
  <conditionalFormatting sqref="G27">
    <cfRule type="expression" dxfId="2" priority="1">
      <formula>ISBLANK(G27)</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A1</vt:lpstr>
      <vt:lpstr>A2</vt:lpstr>
      <vt:lpstr>A3</vt:lpstr>
      <vt:lpstr>A4</vt:lpstr>
      <vt:lpstr>A5</vt:lpstr>
      <vt:lpstr>A6</vt:lpstr>
      <vt:lpstr>A7</vt:lpstr>
      <vt:lpstr>A8</vt:lpstr>
      <vt:lpstr>A9</vt:lpstr>
      <vt:lpstr>A10</vt:lpstr>
      <vt:lpstr>A11</vt:lpstr>
      <vt:lpstr>A12</vt:lpstr>
      <vt:lpstr>A13</vt:lpstr>
      <vt:lpstr>Publication</vt:lpstr>
      <vt:lpstr>Publication!Print_Area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Yang, Liqing</cp:lastModifiedBy>
  <cp:lastPrinted>2019-12-12T18:18:56Z</cp:lastPrinted>
  <dcterms:created xsi:type="dcterms:W3CDTF">2016-11-14T14:54:57Z</dcterms:created>
  <dcterms:modified xsi:type="dcterms:W3CDTF">2022-07-20T13:42:09Z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{32713C32-7900-4973-9558-148846AB8C1B}</vt:lpwstr>
  </property>
</Properties>
</file>